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0320" windowHeight="83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6" i="1"/>
  <c r="I24"/>
  <c r="I31"/>
  <c r="I48" s="1"/>
  <c r="I53" s="1"/>
  <c r="I47"/>
  <c r="J47"/>
  <c r="P51" i="2"/>
  <c r="O51"/>
  <c r="N51"/>
  <c r="M51"/>
  <c r="L51"/>
  <c r="K51"/>
  <c r="J51"/>
  <c r="I51"/>
  <c r="H51"/>
  <c r="P47"/>
  <c r="O47"/>
  <c r="N47"/>
  <c r="M47"/>
  <c r="L47"/>
  <c r="L52" s="1"/>
  <c r="L53" s="1"/>
  <c r="K47"/>
  <c r="J47"/>
  <c r="I47"/>
  <c r="H47"/>
  <c r="P40"/>
  <c r="P52" s="1"/>
  <c r="P53" s="1"/>
  <c r="O40"/>
  <c r="M40"/>
  <c r="M52"/>
  <c r="M53" s="1"/>
  <c r="L40"/>
  <c r="K40"/>
  <c r="J40"/>
  <c r="I40"/>
  <c r="H40"/>
  <c r="P33"/>
  <c r="O33"/>
  <c r="N33"/>
  <c r="M33"/>
  <c r="L33"/>
  <c r="K33"/>
  <c r="J33"/>
  <c r="J52" s="1"/>
  <c r="I33"/>
  <c r="H33"/>
  <c r="H52"/>
  <c r="P26"/>
  <c r="O26"/>
  <c r="O52" s="1"/>
  <c r="O53" s="1"/>
  <c r="N26"/>
  <c r="N52"/>
  <c r="M26"/>
  <c r="L26"/>
  <c r="K26"/>
  <c r="J26"/>
  <c r="I26"/>
  <c r="I52" s="1"/>
  <c r="H26"/>
  <c r="O16"/>
  <c r="N16"/>
  <c r="N53" s="1"/>
  <c r="M16"/>
  <c r="K16"/>
  <c r="J16"/>
  <c r="H16"/>
  <c r="H53" s="1"/>
  <c r="O52" i="1"/>
  <c r="L52"/>
  <c r="K52"/>
  <c r="J52"/>
  <c r="I52"/>
  <c r="H52"/>
  <c r="G52"/>
  <c r="O47"/>
  <c r="M47"/>
  <c r="K47"/>
  <c r="H47"/>
  <c r="G47"/>
  <c r="O36"/>
  <c r="L36"/>
  <c r="K36"/>
  <c r="J36"/>
  <c r="H36"/>
  <c r="G36"/>
  <c r="O31"/>
  <c r="N48"/>
  <c r="N24"/>
  <c r="M31"/>
  <c r="M48" s="1"/>
  <c r="M53" s="1"/>
  <c r="L31"/>
  <c r="L48" s="1"/>
  <c r="K31"/>
  <c r="J31"/>
  <c r="H31"/>
  <c r="G31"/>
  <c r="O24"/>
  <c r="O48" s="1"/>
  <c r="O53" s="1"/>
  <c r="M24"/>
  <c r="K24"/>
  <c r="K48" s="1"/>
  <c r="K53" s="1"/>
  <c r="J24"/>
  <c r="H24"/>
  <c r="H48" s="1"/>
  <c r="H53" s="1"/>
  <c r="G24"/>
  <c r="N15"/>
  <c r="N53" s="1"/>
  <c r="M15"/>
  <c r="L15"/>
  <c r="L53" s="1"/>
  <c r="J15"/>
  <c r="I15"/>
  <c r="G15"/>
  <c r="G53" s="1"/>
  <c r="K52" i="2"/>
  <c r="K53" s="1"/>
  <c r="J48" i="1"/>
  <c r="J53" s="1"/>
  <c r="G48"/>
  <c r="J53" i="2" l="1"/>
</calcChain>
</file>

<file path=xl/sharedStrings.xml><?xml version="1.0" encoding="utf-8"?>
<sst xmlns="http://schemas.openxmlformats.org/spreadsheetml/2006/main" count="390" uniqueCount="185">
  <si>
    <t>序号</t>
  </si>
  <si>
    <t>类型</t>
  </si>
  <si>
    <t>课程编号</t>
  </si>
  <si>
    <t>课程名称</t>
  </si>
  <si>
    <t>是否考证课程</t>
  </si>
  <si>
    <t>考核方式</t>
  </si>
  <si>
    <t>学时</t>
  </si>
  <si>
    <t>学分</t>
  </si>
  <si>
    <t>学时分配</t>
  </si>
  <si>
    <t>各学期周学时分配</t>
  </si>
  <si>
    <t>讲课</t>
  </si>
  <si>
    <t>实践</t>
  </si>
  <si>
    <t>一</t>
  </si>
  <si>
    <t>二</t>
  </si>
  <si>
    <t>三</t>
  </si>
  <si>
    <t>四</t>
  </si>
  <si>
    <t>五</t>
  </si>
  <si>
    <t>六</t>
  </si>
  <si>
    <t>15周</t>
  </si>
  <si>
    <t>16/1周</t>
  </si>
  <si>
    <t>14周</t>
  </si>
  <si>
    <t>G1001037</t>
  </si>
  <si>
    <t>思想道德修养与法律基础</t>
  </si>
  <si>
    <t>考查</t>
  </si>
  <si>
    <t>G1001035-36</t>
  </si>
  <si>
    <t>毛泽东思想和中国特色社会主义理论体系概论</t>
  </si>
  <si>
    <t>考试</t>
  </si>
  <si>
    <t>G1001031-32</t>
  </si>
  <si>
    <t>体育</t>
  </si>
  <si>
    <t>G1001027-30</t>
  </si>
  <si>
    <t>G1001033-34</t>
  </si>
  <si>
    <t>计算机应用基础</t>
  </si>
  <si>
    <t>3/8-17周</t>
  </si>
  <si>
    <t>G0017075-79</t>
  </si>
  <si>
    <t>形势政策</t>
  </si>
  <si>
    <t>4/学期</t>
  </si>
  <si>
    <t>G0017081-85</t>
  </si>
  <si>
    <t>职业生涯规划设计</t>
  </si>
  <si>
    <t>6/学期</t>
  </si>
  <si>
    <t>G0017087-90</t>
  </si>
  <si>
    <t>心理健康教育</t>
  </si>
  <si>
    <r>
      <t>G</t>
    </r>
    <r>
      <rPr>
        <sz val="10"/>
        <color indexed="8"/>
        <rFont val="宋体"/>
        <charset val="134"/>
      </rPr>
      <t>4001001</t>
    </r>
  </si>
  <si>
    <t>军事课及军训</t>
  </si>
  <si>
    <t>2周</t>
  </si>
  <si>
    <t>合   计</t>
  </si>
  <si>
    <t>专业基础课</t>
  </si>
  <si>
    <t>小   计</t>
  </si>
  <si>
    <t>专业核心课</t>
  </si>
  <si>
    <t>专业课</t>
  </si>
  <si>
    <t>专业实践课</t>
  </si>
  <si>
    <t>校内外实践</t>
  </si>
  <si>
    <t>1周</t>
  </si>
  <si>
    <t>毕业综合实践</t>
  </si>
  <si>
    <r>
      <t>1</t>
    </r>
    <r>
      <rPr>
        <sz val="10"/>
        <color indexed="8"/>
        <rFont val="宋体"/>
        <charset val="134"/>
      </rPr>
      <t>4周</t>
    </r>
  </si>
  <si>
    <r>
      <t>2</t>
    </r>
    <r>
      <rPr>
        <sz val="10"/>
        <color indexed="8"/>
        <rFont val="宋体"/>
        <charset val="134"/>
      </rPr>
      <t>/1-15周</t>
    </r>
  </si>
  <si>
    <t>总   计</t>
  </si>
  <si>
    <t>公共英语</t>
    <phoneticPr fontId="1" type="noConversion"/>
  </si>
  <si>
    <t>附表2</t>
    <phoneticPr fontId="1" type="noConversion"/>
  </si>
  <si>
    <t>10周</t>
    <phoneticPr fontId="1" type="noConversion"/>
  </si>
  <si>
    <t>必修课</t>
    <phoneticPr fontId="1" type="noConversion"/>
  </si>
  <si>
    <t>通识教育</t>
    <phoneticPr fontId="1" type="noConversion"/>
  </si>
  <si>
    <t>选修课</t>
    <phoneticPr fontId="1" type="noConversion"/>
  </si>
  <si>
    <t>必修课</t>
    <phoneticPr fontId="1" type="noConversion"/>
  </si>
  <si>
    <t>专业方向课</t>
    <phoneticPr fontId="1" type="noConversion"/>
  </si>
  <si>
    <t>创新创业教育</t>
    <phoneticPr fontId="1" type="noConversion"/>
  </si>
  <si>
    <t>考查</t>
    <phoneticPr fontId="1" type="noConversion"/>
  </si>
  <si>
    <t>考查</t>
    <phoneticPr fontId="1" type="noConversion"/>
  </si>
  <si>
    <t>通识选修课</t>
    <phoneticPr fontId="1" type="noConversion"/>
  </si>
  <si>
    <t>学科选修课</t>
    <phoneticPr fontId="1" type="noConversion"/>
  </si>
  <si>
    <t>实践选修课（职业资格证书、职业技能竞赛、创新创业实践）</t>
    <phoneticPr fontId="1" type="noConversion"/>
  </si>
  <si>
    <t>2/1-15周</t>
    <phoneticPr fontId="1" type="noConversion"/>
  </si>
  <si>
    <t>2/1-15周</t>
    <phoneticPr fontId="1" type="noConversion"/>
  </si>
  <si>
    <t>高等数学</t>
  </si>
  <si>
    <t>现代工程制图</t>
  </si>
  <si>
    <t>机械制造基础</t>
  </si>
  <si>
    <t>工程力学</t>
  </si>
  <si>
    <t>电工电子技术</t>
  </si>
  <si>
    <t>机械设计基础</t>
  </si>
  <si>
    <t>6/1-11周</t>
  </si>
  <si>
    <t>机械制造工艺与装备</t>
  </si>
  <si>
    <t>可编程控制器应用</t>
  </si>
  <si>
    <t>数控机床与数控编程</t>
  </si>
  <si>
    <t xml:space="preserve">机电一体化系统 </t>
  </si>
  <si>
    <t>液压与气动</t>
  </si>
  <si>
    <t>Pro/E</t>
  </si>
  <si>
    <t>金属切削加工技术实训</t>
  </si>
  <si>
    <t>12/12-16周</t>
  </si>
  <si>
    <t>电工电子技术实训</t>
  </si>
  <si>
    <t>8/12-16周</t>
  </si>
  <si>
    <t>机电一体化系统实训</t>
  </si>
  <si>
    <t>考证实训（电工与数控可选其一）</t>
  </si>
  <si>
    <t>机床电气控制</t>
    <phoneticPr fontId="1" type="noConversion"/>
  </si>
  <si>
    <t>8/5-16周</t>
    <phoneticPr fontId="1" type="noConversion"/>
  </si>
  <si>
    <t>4/1-11周</t>
    <phoneticPr fontId="1" type="noConversion"/>
  </si>
  <si>
    <t>3/1-11周</t>
    <phoneticPr fontId="1" type="noConversion"/>
  </si>
  <si>
    <t>考查</t>
    <phoneticPr fontId="1" type="noConversion"/>
  </si>
  <si>
    <t>考试</t>
    <phoneticPr fontId="1" type="noConversion"/>
  </si>
  <si>
    <t>考试</t>
    <phoneticPr fontId="1" type="noConversion"/>
  </si>
  <si>
    <t>是</t>
    <phoneticPr fontId="1" type="noConversion"/>
  </si>
  <si>
    <t>是</t>
    <phoneticPr fontId="1" type="noConversion"/>
  </si>
  <si>
    <t>G2071034</t>
  </si>
  <si>
    <t>G2071083</t>
  </si>
  <si>
    <t>G2071025</t>
  </si>
  <si>
    <t>G2071019</t>
  </si>
  <si>
    <t>G2071002</t>
  </si>
  <si>
    <t>G3071019</t>
  </si>
  <si>
    <t>传感器技术与应用</t>
    <phoneticPr fontId="1" type="noConversion"/>
  </si>
  <si>
    <t>单片机原理与应用</t>
  </si>
  <si>
    <t>G3071044</t>
  </si>
  <si>
    <t>G3071051</t>
  </si>
  <si>
    <t>G3071058</t>
  </si>
  <si>
    <t>G3071067</t>
  </si>
  <si>
    <t>G3071072</t>
  </si>
  <si>
    <t>G3071056</t>
  </si>
  <si>
    <t>G3071038</t>
  </si>
  <si>
    <t>G3071020</t>
  </si>
  <si>
    <t>G4071053</t>
  </si>
  <si>
    <t>G4071054</t>
  </si>
  <si>
    <t>G4071047</t>
  </si>
  <si>
    <t>G4071049</t>
  </si>
  <si>
    <t>G4071166</t>
  </si>
  <si>
    <t>G4071150</t>
  </si>
  <si>
    <t>G4071015</t>
  </si>
  <si>
    <t>G1001045</t>
  </si>
  <si>
    <t>3/1-6周</t>
  </si>
  <si>
    <t>8/学期</t>
  </si>
  <si>
    <t>互换性技术</t>
  </si>
  <si>
    <t>G2071028</t>
  </si>
  <si>
    <t>3/1-12周</t>
  </si>
  <si>
    <t>10周</t>
    <phoneticPr fontId="1" type="noConversion"/>
  </si>
  <si>
    <t>通识教育课</t>
    <phoneticPr fontId="1" type="noConversion"/>
  </si>
  <si>
    <t>公共英语</t>
    <phoneticPr fontId="1" type="noConversion"/>
  </si>
  <si>
    <t>G1001055-57</t>
    <phoneticPr fontId="1" type="noConversion"/>
  </si>
  <si>
    <t>3/1-6周</t>
    <phoneticPr fontId="1" type="noConversion"/>
  </si>
  <si>
    <t>G0017075-78</t>
    <phoneticPr fontId="1" type="noConversion"/>
  </si>
  <si>
    <t>G0017081-84</t>
    <phoneticPr fontId="1" type="noConversion"/>
  </si>
  <si>
    <t>8/学期</t>
    <phoneticPr fontId="1" type="noConversion"/>
  </si>
  <si>
    <t>G4001001</t>
  </si>
  <si>
    <t>机床电气控制</t>
    <phoneticPr fontId="1" type="noConversion"/>
  </si>
  <si>
    <t>是</t>
    <phoneticPr fontId="1" type="noConversion"/>
  </si>
  <si>
    <t>互换性技术</t>
    <phoneticPr fontId="1" type="noConversion"/>
  </si>
  <si>
    <t>选修课</t>
    <phoneticPr fontId="1" type="noConversion"/>
  </si>
  <si>
    <t>通识选修课</t>
    <phoneticPr fontId="1" type="noConversion"/>
  </si>
  <si>
    <t>考查</t>
    <phoneticPr fontId="1" type="noConversion"/>
  </si>
  <si>
    <t>2/1-15周</t>
  </si>
  <si>
    <t>G0017446-49</t>
    <phoneticPr fontId="1" type="noConversion"/>
  </si>
  <si>
    <t>3/1-11周</t>
    <phoneticPr fontId="1" type="noConversion"/>
  </si>
  <si>
    <t>考试</t>
    <phoneticPr fontId="1" type="noConversion"/>
  </si>
  <si>
    <t>是</t>
    <phoneticPr fontId="1" type="noConversion"/>
  </si>
  <si>
    <t>传感器技术与应用</t>
    <phoneticPr fontId="1" type="noConversion"/>
  </si>
  <si>
    <t>4/1-10周</t>
    <phoneticPr fontId="1" type="noConversion"/>
  </si>
  <si>
    <t>12/12-16周</t>
    <phoneticPr fontId="1" type="noConversion"/>
  </si>
  <si>
    <t>考查</t>
    <phoneticPr fontId="1" type="noConversion"/>
  </si>
  <si>
    <t>1周</t>
    <phoneticPr fontId="1" type="noConversion"/>
  </si>
  <si>
    <t>学科选修课</t>
    <phoneticPr fontId="1" type="noConversion"/>
  </si>
  <si>
    <t>2/1-15周</t>
    <phoneticPr fontId="1" type="noConversion"/>
  </si>
  <si>
    <t>实践选修课（职业资格证书、职业技能竞赛、创新创业实践）</t>
    <phoneticPr fontId="1" type="noConversion"/>
  </si>
  <si>
    <t>校内外实践</t>
    <phoneticPr fontId="1" type="noConversion"/>
  </si>
  <si>
    <t>附表2：机电一体化技术专业教学一览表</t>
  </si>
  <si>
    <t>职业生涯规划</t>
    <phoneticPr fontId="1" type="noConversion"/>
  </si>
  <si>
    <t>创业创新教育</t>
    <phoneticPr fontId="1" type="noConversion"/>
  </si>
  <si>
    <t>专业技能课</t>
    <phoneticPr fontId="1" type="noConversion"/>
  </si>
  <si>
    <t>可编程控制器应用实训</t>
  </si>
  <si>
    <t>G4071017</t>
  </si>
  <si>
    <t>机床电气控制实训</t>
  </si>
  <si>
    <t>G4071016</t>
  </si>
  <si>
    <t>是</t>
    <phoneticPr fontId="1" type="noConversion"/>
  </si>
  <si>
    <t>数控机床与数控编程实训</t>
    <phoneticPr fontId="1" type="noConversion"/>
  </si>
  <si>
    <r>
      <t>4</t>
    </r>
    <r>
      <rPr>
        <sz val="10"/>
        <color indexed="8"/>
        <rFont val="宋体"/>
        <charset val="134"/>
      </rPr>
      <t>/1-10周</t>
    </r>
    <phoneticPr fontId="1" type="noConversion"/>
  </si>
  <si>
    <t>是</t>
    <phoneticPr fontId="1" type="noConversion"/>
  </si>
  <si>
    <t>考试</t>
    <phoneticPr fontId="1" type="noConversion"/>
  </si>
  <si>
    <t>电工电子技术I</t>
    <phoneticPr fontId="1" type="noConversion"/>
  </si>
  <si>
    <t>现代工程制图I</t>
  </si>
  <si>
    <t>G2071023</t>
  </si>
  <si>
    <t>现代工程制图II</t>
  </si>
  <si>
    <t>电工电子技术II</t>
    <phoneticPr fontId="1" type="noConversion"/>
  </si>
  <si>
    <t>G2071035</t>
  </si>
  <si>
    <t>G2071024</t>
  </si>
  <si>
    <r>
      <t>4/1-1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周</t>
    </r>
    <phoneticPr fontId="1" type="noConversion"/>
  </si>
  <si>
    <t>5/12-16周</t>
    <phoneticPr fontId="1" type="noConversion"/>
  </si>
  <si>
    <r>
      <rPr>
        <sz val="10"/>
        <color indexed="8"/>
        <rFont val="宋体"/>
        <charset val="134"/>
      </rPr>
      <t>4/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-10周</t>
    </r>
    <phoneticPr fontId="1" type="noConversion"/>
  </si>
  <si>
    <t>4/1-10周</t>
  </si>
  <si>
    <t>考查</t>
    <phoneticPr fontId="1" type="noConversion"/>
  </si>
  <si>
    <r>
      <t>4</t>
    </r>
    <r>
      <rPr>
        <sz val="10"/>
        <rFont val="宋体"/>
        <charset val="134"/>
      </rPr>
      <t>/1-11周</t>
    </r>
    <phoneticPr fontId="1" type="noConversion"/>
  </si>
  <si>
    <t>G4071038</t>
  </si>
</sst>
</file>

<file path=xl/styles.xml><?xml version="1.0" encoding="utf-8"?>
<styleSheet xmlns="http://schemas.openxmlformats.org/spreadsheetml/2006/main">
  <fonts count="4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.5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23" borderId="9" applyNumberFormat="0" applyFont="0" applyAlignment="0" applyProtection="0">
      <alignment vertical="center"/>
    </xf>
  </cellStyleXfs>
  <cellXfs count="339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37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 textRotation="255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0" xfId="37" applyFont="1" applyFill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24" borderId="10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Alignment="1" applyProtection="1">
      <alignment horizontal="left" vertical="center" wrapText="1"/>
    </xf>
    <xf numFmtId="0" fontId="3" fillId="24" borderId="16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25" quotePrefix="1" applyFont="1" applyBorder="1" applyAlignment="1">
      <alignment horizontal="left" vertical="center"/>
    </xf>
    <xf numFmtId="0" fontId="34" fillId="0" borderId="10" xfId="25" quotePrefix="1" applyFont="1" applyBorder="1" applyAlignment="1">
      <alignment horizontal="left" vertical="center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/>
      <protection locked="0"/>
    </xf>
    <xf numFmtId="0" fontId="28" fillId="0" borderId="10" xfId="0" applyFont="1" applyBorder="1" applyAlignment="1" applyProtection="1">
      <alignment vertical="center"/>
      <protection locked="0"/>
    </xf>
    <xf numFmtId="0" fontId="28" fillId="0" borderId="39" xfId="0" applyFont="1" applyBorder="1" applyAlignment="1" applyProtection="1">
      <alignment horizontal="center" vertical="center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28" fillId="0" borderId="39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35" xfId="0" applyFont="1" applyFill="1" applyBorder="1" applyAlignment="1" applyProtection="1">
      <alignment horizontal="center" vertical="center" wrapText="1"/>
      <protection locked="0"/>
    </xf>
    <xf numFmtId="0" fontId="28" fillId="0" borderId="29" xfId="0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8" fillId="0" borderId="35" xfId="0" applyFont="1" applyFill="1" applyBorder="1" applyAlignment="1" applyProtection="1">
      <alignment horizontal="center" vertical="center"/>
      <protection locked="0"/>
    </xf>
    <xf numFmtId="0" fontId="33" fillId="0" borderId="10" xfId="33" quotePrefix="1" applyFont="1" applyBorder="1" applyAlignment="1">
      <alignment horizontal="left" vertical="center"/>
    </xf>
    <xf numFmtId="0" fontId="36" fillId="0" borderId="10" xfId="32" quotePrefix="1" applyFont="1" applyBorder="1" applyAlignment="1">
      <alignment horizontal="left" vertical="center"/>
    </xf>
    <xf numFmtId="0" fontId="38" fillId="0" borderId="10" xfId="0" applyFont="1" applyBorder="1" applyAlignment="1" applyProtection="1">
      <alignment horizontal="center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left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6" xfId="0" applyFont="1" applyBorder="1" applyAlignment="1" applyProtection="1">
      <alignment horizontal="left" vertical="center" wrapText="1"/>
    </xf>
    <xf numFmtId="0" fontId="39" fillId="0" borderId="16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26" xfId="0" applyFont="1" applyFill="1" applyBorder="1" applyAlignment="1" applyProtection="1">
      <alignment horizontal="center" vertical="center" wrapText="1"/>
    </xf>
    <xf numFmtId="0" fontId="39" fillId="0" borderId="17" xfId="37" applyFont="1" applyFill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left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31" xfId="0" applyFont="1" applyFill="1" applyBorder="1" applyAlignment="1" applyProtection="1">
      <alignment horizontal="center" vertical="center" wrapText="1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 wrapText="1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38" fillId="0" borderId="25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0" fontId="38" fillId="0" borderId="10" xfId="0" applyFont="1" applyFill="1" applyBorder="1" applyAlignment="1" applyProtection="1">
      <alignment horizontal="left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28" xfId="0" applyFont="1" applyFill="1" applyBorder="1" applyAlignment="1" applyProtection="1">
      <alignment horizontal="center" vertical="center" wrapText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9" fillId="0" borderId="29" xfId="0" applyFont="1" applyFill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38" fillId="0" borderId="39" xfId="0" applyFont="1" applyFill="1" applyBorder="1" applyAlignment="1" applyProtection="1">
      <alignment horizontal="center" vertical="center" wrapText="1"/>
      <protection locked="0"/>
    </xf>
    <xf numFmtId="0" fontId="39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38" fillId="0" borderId="35" xfId="0" applyFont="1" applyFill="1" applyBorder="1" applyAlignment="1" applyProtection="1">
      <alignment horizontal="center" vertical="center" wrapText="1"/>
      <protection locked="0"/>
    </xf>
    <xf numFmtId="0" fontId="38" fillId="0" borderId="35" xfId="0" applyFont="1" applyFill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left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31" xfId="0" applyFont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left" vertical="center" wrapText="1"/>
    </xf>
    <xf numFmtId="0" fontId="39" fillId="0" borderId="13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left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/>
    </xf>
    <xf numFmtId="0" fontId="39" fillId="0" borderId="24" xfId="0" applyFont="1" applyBorder="1" applyAlignment="1" applyProtection="1">
      <alignment horizontal="center" vertical="center" wrapText="1"/>
    </xf>
    <xf numFmtId="0" fontId="38" fillId="0" borderId="18" xfId="0" applyFont="1" applyBorder="1" applyAlignment="1" applyProtection="1">
      <alignment horizontal="center" vertical="center"/>
    </xf>
    <xf numFmtId="0" fontId="38" fillId="0" borderId="10" xfId="25" quotePrefix="1" applyFont="1" applyBorder="1" applyAlignment="1">
      <alignment horizontal="center" vertical="center"/>
    </xf>
    <xf numFmtId="0" fontId="39" fillId="0" borderId="10" xfId="25" quotePrefix="1" applyFont="1" applyBorder="1" applyAlignment="1">
      <alignment horizontal="center" vertical="center"/>
    </xf>
    <xf numFmtId="0" fontId="38" fillId="0" borderId="10" xfId="33" quotePrefix="1" applyFont="1" applyBorder="1" applyAlignment="1">
      <alignment horizontal="center" vertical="center"/>
    </xf>
    <xf numFmtId="0" fontId="38" fillId="0" borderId="28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8" fillId="0" borderId="10" xfId="0" applyFont="1" applyBorder="1" applyAlignment="1" applyProtection="1">
      <alignment horizontal="left" vertical="center" wrapText="1"/>
      <protection locked="0"/>
    </xf>
    <xf numFmtId="0" fontId="38" fillId="0" borderId="39" xfId="0" applyFont="1" applyBorder="1" applyAlignment="1" applyProtection="1">
      <alignment horizontal="left" vertical="center" wrapText="1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 applyProtection="1">
      <alignment horizontal="center" vertical="center" wrapText="1"/>
    </xf>
    <xf numFmtId="0" fontId="38" fillId="0" borderId="13" xfId="25" quotePrefix="1" applyFont="1" applyBorder="1" applyAlignment="1">
      <alignment horizontal="center" vertical="center"/>
    </xf>
    <xf numFmtId="0" fontId="38" fillId="0" borderId="36" xfId="0" applyFont="1" applyFill="1" applyBorder="1" applyAlignment="1" applyProtection="1">
      <alignment horizontal="center" vertical="center" wrapText="1"/>
    </xf>
    <xf numFmtId="0" fontId="38" fillId="0" borderId="11" xfId="25" quotePrefix="1" applyFont="1" applyBorder="1" applyAlignment="1">
      <alignment horizontal="center" vertical="center"/>
    </xf>
    <xf numFmtId="0" fontId="39" fillId="0" borderId="13" xfId="25" quotePrefix="1" applyFont="1" applyBorder="1" applyAlignment="1">
      <alignment horizontal="center" vertical="center"/>
    </xf>
    <xf numFmtId="0" fontId="39" fillId="0" borderId="13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left" vertical="center" wrapText="1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8" fillId="0" borderId="10" xfId="0" applyFont="1" applyBorder="1" applyAlignment="1" applyProtection="1">
      <alignment horizontal="left" vertical="center" wrapText="1"/>
    </xf>
    <xf numFmtId="0" fontId="38" fillId="0" borderId="10" xfId="25" quotePrefix="1" applyFont="1" applyBorder="1" applyAlignment="1">
      <alignment horizontal="left" vertical="center" wrapTex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11" xfId="25" quotePrefix="1" applyFont="1" applyBorder="1" applyAlignment="1">
      <alignment horizontal="center" vertical="center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" fillId="0" borderId="10" xfId="34" applyFont="1" applyBorder="1" applyAlignment="1">
      <alignment vertical="center" wrapText="1"/>
    </xf>
    <xf numFmtId="0" fontId="2" fillId="0" borderId="10" xfId="0" quotePrefix="1" applyFont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38" fillId="0" borderId="16" xfId="0" applyFont="1" applyFill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1" fillId="0" borderId="10" xfId="35" quotePrefix="1" applyFont="1" applyBorder="1" applyAlignment="1">
      <alignment horizontal="left" vertical="center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3" fillId="0" borderId="35" xfId="0" applyFont="1" applyFill="1" applyBorder="1" applyAlignment="1" applyProtection="1">
      <alignment horizontal="center" vertical="center" wrapText="1"/>
      <protection locked="0"/>
    </xf>
    <xf numFmtId="0" fontId="41" fillId="0" borderId="10" xfId="36" quotePrefix="1" applyFont="1" applyBorder="1" applyAlignment="1">
      <alignment horizontal="left" vertical="center"/>
    </xf>
    <xf numFmtId="0" fontId="43" fillId="0" borderId="10" xfId="0" applyFont="1" applyBorder="1" applyAlignment="1" applyProtection="1">
      <alignment horizontal="left" vertical="center" wrapText="1"/>
      <protection locked="0"/>
    </xf>
    <xf numFmtId="0" fontId="43" fillId="0" borderId="16" xfId="0" applyFont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</xf>
    <xf numFmtId="0" fontId="38" fillId="0" borderId="25" xfId="0" applyFont="1" applyBorder="1" applyAlignment="1" applyProtection="1">
      <alignment horizontal="center" vertical="center" wrapText="1"/>
    </xf>
    <xf numFmtId="0" fontId="39" fillId="0" borderId="44" xfId="0" applyFont="1" applyFill="1" applyBorder="1" applyAlignment="1" applyProtection="1">
      <alignment horizontal="center" vertical="center" wrapText="1"/>
    </xf>
    <xf numFmtId="0" fontId="39" fillId="0" borderId="45" xfId="0" applyFont="1" applyFill="1" applyBorder="1" applyAlignment="1" applyProtection="1">
      <alignment horizontal="center" vertical="center" wrapText="1"/>
    </xf>
    <xf numFmtId="0" fontId="39" fillId="0" borderId="46" xfId="0" applyFont="1" applyFill="1" applyBorder="1" applyAlignment="1" applyProtection="1">
      <alignment horizontal="center" vertical="center" wrapText="1"/>
    </xf>
    <xf numFmtId="0" fontId="39" fillId="0" borderId="47" xfId="0" applyFont="1" applyBorder="1" applyAlignment="1" applyProtection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22" xfId="0" applyFont="1" applyBorder="1" applyAlignment="1" applyProtection="1">
      <alignment horizontal="center" vertical="center" wrapText="1"/>
    </xf>
    <xf numFmtId="0" fontId="38" fillId="0" borderId="17" xfId="0" applyFont="1" applyBorder="1" applyAlignment="1" applyProtection="1">
      <alignment horizontal="center" vertical="center" wrapText="1"/>
    </xf>
    <xf numFmtId="0" fontId="38" fillId="0" borderId="21" xfId="0" applyFont="1" applyBorder="1" applyAlignment="1" applyProtection="1">
      <alignment horizontal="center" vertical="center" wrapText="1"/>
    </xf>
    <xf numFmtId="0" fontId="38" fillId="0" borderId="10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9" fillId="0" borderId="48" xfId="0" applyFont="1" applyBorder="1" applyAlignment="1" applyProtection="1">
      <alignment horizontal="center" vertical="center" wrapText="1"/>
    </xf>
    <xf numFmtId="0" fontId="39" fillId="0" borderId="49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textRotation="255" wrapText="1"/>
    </xf>
    <xf numFmtId="0" fontId="39" fillId="0" borderId="10" xfId="0" applyFont="1" applyBorder="1" applyAlignment="1" applyProtection="1">
      <alignment horizontal="center" vertical="center" textRotation="255" wrapText="1"/>
    </xf>
    <xf numFmtId="0" fontId="39" fillId="0" borderId="11" xfId="0" applyFont="1" applyBorder="1" applyAlignment="1" applyProtection="1">
      <alignment horizontal="center" vertical="center" textRotation="255" wrapText="1"/>
    </xf>
    <xf numFmtId="0" fontId="39" fillId="0" borderId="41" xfId="0" applyFont="1" applyBorder="1" applyAlignment="1" applyProtection="1">
      <alignment horizontal="center" vertical="center" wrapText="1"/>
    </xf>
    <xf numFmtId="0" fontId="39" fillId="0" borderId="42" xfId="0" applyFont="1" applyBorder="1" applyAlignment="1" applyProtection="1">
      <alignment horizontal="center" vertical="center" wrapText="1"/>
    </xf>
    <xf numFmtId="0" fontId="39" fillId="0" borderId="43" xfId="0" applyFont="1" applyBorder="1" applyAlignment="1" applyProtection="1">
      <alignment horizontal="center" vertical="center" wrapText="1"/>
    </xf>
    <xf numFmtId="0" fontId="38" fillId="0" borderId="41" xfId="0" applyFont="1" applyBorder="1" applyAlignment="1" applyProtection="1">
      <alignment horizontal="center" vertical="center"/>
    </xf>
    <xf numFmtId="0" fontId="38" fillId="0" borderId="42" xfId="0" applyFont="1" applyBorder="1" applyAlignment="1" applyProtection="1">
      <alignment horizontal="center" vertical="center"/>
    </xf>
    <xf numFmtId="0" fontId="38" fillId="0" borderId="43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 wrapText="1"/>
    </xf>
    <xf numFmtId="0" fontId="38" fillId="0" borderId="14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 wrapText="1"/>
    </xf>
    <xf numFmtId="0" fontId="39" fillId="0" borderId="22" xfId="0" applyFont="1" applyBorder="1" applyAlignment="1" applyProtection="1">
      <alignment horizontal="center" vertical="center" textRotation="255" wrapText="1"/>
    </xf>
    <xf numFmtId="0" fontId="39" fillId="0" borderId="17" xfId="0" applyFont="1" applyBorder="1" applyAlignment="1" applyProtection="1">
      <alignment horizontal="center" vertical="center" textRotation="255" wrapText="1"/>
    </xf>
    <xf numFmtId="0" fontId="39" fillId="0" borderId="21" xfId="0" applyFont="1" applyBorder="1" applyAlignment="1" applyProtection="1">
      <alignment horizontal="center" vertical="center" textRotation="255" wrapText="1"/>
    </xf>
    <xf numFmtId="0" fontId="39" fillId="0" borderId="13" xfId="0" applyFont="1" applyBorder="1" applyAlignment="1" applyProtection="1">
      <alignment horizontal="center" vertical="center" textRotation="255" wrapText="1"/>
      <protection locked="0"/>
    </xf>
    <xf numFmtId="0" fontId="39" fillId="0" borderId="10" xfId="0" applyFont="1" applyBorder="1" applyAlignment="1" applyProtection="1">
      <alignment horizontal="center" vertical="center" textRotation="255" wrapText="1"/>
      <protection locked="0"/>
    </xf>
    <xf numFmtId="0" fontId="39" fillId="0" borderId="11" xfId="0" applyFont="1" applyBorder="1" applyAlignment="1" applyProtection="1">
      <alignment horizontal="center" vertical="center" textRotation="255" wrapText="1"/>
      <protection locked="0"/>
    </xf>
    <xf numFmtId="0" fontId="38" fillId="0" borderId="13" xfId="0" applyFont="1" applyBorder="1" applyAlignment="1" applyProtection="1">
      <alignment horizontal="center" vertical="center" textRotation="255" wrapText="1"/>
      <protection locked="0"/>
    </xf>
    <xf numFmtId="0" fontId="38" fillId="0" borderId="35" xfId="0" applyFont="1" applyBorder="1" applyAlignment="1" applyProtection="1">
      <alignment horizontal="center" vertical="center" textRotation="255" wrapText="1"/>
      <protection locked="0"/>
    </xf>
    <xf numFmtId="0" fontId="39" fillId="0" borderId="41" xfId="0" applyFont="1" applyFill="1" applyBorder="1" applyAlignment="1" applyProtection="1">
      <alignment horizontal="center" vertical="center" wrapText="1"/>
    </xf>
    <xf numFmtId="0" fontId="39" fillId="0" borderId="42" xfId="0" applyFont="1" applyFill="1" applyBorder="1" applyAlignment="1" applyProtection="1">
      <alignment horizontal="center" vertical="center" wrapText="1"/>
    </xf>
    <xf numFmtId="0" fontId="39" fillId="0" borderId="43" xfId="0" applyFont="1" applyFill="1" applyBorder="1" applyAlignment="1" applyProtection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textRotation="255" wrapText="1"/>
    </xf>
    <xf numFmtId="0" fontId="3" fillId="0" borderId="17" xfId="0" applyFont="1" applyBorder="1" applyAlignment="1" applyProtection="1">
      <alignment horizontal="center" vertical="center" textRotation="255" wrapText="1"/>
    </xf>
    <xf numFmtId="0" fontId="3" fillId="0" borderId="35" xfId="0" applyFont="1" applyBorder="1" applyAlignment="1" applyProtection="1">
      <alignment horizontal="center" vertical="center" textRotation="255" wrapText="1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textRotation="255" wrapText="1"/>
    </xf>
    <xf numFmtId="0" fontId="3" fillId="0" borderId="10" xfId="0" applyFont="1" applyBorder="1" applyAlignment="1" applyProtection="1">
      <alignment horizontal="center" vertical="center" textRotation="255" wrapText="1"/>
    </xf>
    <xf numFmtId="0" fontId="2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textRotation="255" wrapText="1"/>
      <protection locked="0"/>
    </xf>
    <xf numFmtId="0" fontId="3" fillId="0" borderId="17" xfId="0" applyFont="1" applyBorder="1" applyAlignment="1" applyProtection="1">
      <alignment horizontal="center" vertical="center" textRotation="255" wrapText="1"/>
      <protection locked="0"/>
    </xf>
    <xf numFmtId="0" fontId="3" fillId="0" borderId="21" xfId="0" applyFont="1" applyBorder="1" applyAlignment="1" applyProtection="1">
      <alignment horizontal="center" vertical="center" textRotation="255" wrapText="1"/>
      <protection locked="0"/>
    </xf>
    <xf numFmtId="0" fontId="3" fillId="0" borderId="21" xfId="0" applyFont="1" applyBorder="1" applyAlignment="1" applyProtection="1">
      <alignment horizontal="center" vertical="center" textRotation="255" wrapText="1"/>
    </xf>
    <xf numFmtId="0" fontId="3" fillId="0" borderId="13" xfId="0" applyFont="1" applyBorder="1" applyAlignment="1" applyProtection="1">
      <alignment horizontal="center" vertical="center" textRotation="255" wrapText="1"/>
      <protection locked="0"/>
    </xf>
    <xf numFmtId="0" fontId="3" fillId="0" borderId="35" xfId="0" applyFont="1" applyBorder="1" applyAlignment="1" applyProtection="1">
      <alignment horizontal="center" vertical="center" textRotation="255" wrapText="1"/>
      <protection locked="0"/>
    </xf>
    <xf numFmtId="0" fontId="3" fillId="0" borderId="10" xfId="0" applyFont="1" applyBorder="1" applyAlignment="1" applyProtection="1">
      <alignment horizontal="center" vertical="center" textRotation="255" wrapText="1"/>
      <protection locked="0"/>
    </xf>
    <xf numFmtId="0" fontId="3" fillId="0" borderId="11" xfId="0" applyFont="1" applyBorder="1" applyAlignment="1" applyProtection="1">
      <alignment horizontal="center" vertical="center" textRotation="255" wrapText="1"/>
      <protection locked="0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textRotation="255" wrapText="1"/>
    </xf>
  </cellXfs>
  <cellStyles count="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2 2 2" xfId="27"/>
    <cellStyle name="常规 2 2 2 2" xfId="28"/>
    <cellStyle name="常规 2 2 3" xfId="29"/>
    <cellStyle name="常规 2 3" xfId="30"/>
    <cellStyle name="常规 2 3 2" xfId="31"/>
    <cellStyle name="常规 2 4" xfId="32"/>
    <cellStyle name="常规 3" xfId="33"/>
    <cellStyle name="常规 3 2" xfId="34"/>
    <cellStyle name="常规 4" xfId="35"/>
    <cellStyle name="常规 5" xfId="36"/>
    <cellStyle name="常规_公共课" xfId="37"/>
    <cellStyle name="好" xfId="38" builtinId="26" customBuiltin="1"/>
    <cellStyle name="汇总" xfId="39" builtinId="25" customBuiltin="1"/>
    <cellStyle name="计算" xfId="40" builtinId="22" customBuiltin="1"/>
    <cellStyle name="检查单元格" xfId="41" builtinId="23" customBuiltin="1"/>
    <cellStyle name="解释性文本" xfId="42" builtinId="53" customBuiltin="1"/>
    <cellStyle name="警告文本" xfId="43" builtinId="11" customBuiltin="1"/>
    <cellStyle name="链接单元格" xfId="44" builtinId="24" customBuiltin="1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pane ySplit="4" topLeftCell="A36" activePane="bottomLeft" state="frozen"/>
      <selection pane="bottomLeft" activeCell="R19" sqref="R19"/>
    </sheetView>
  </sheetViews>
  <sheetFormatPr defaultRowHeight="12"/>
  <cols>
    <col min="1" max="1" width="3.125" style="3" customWidth="1"/>
    <col min="2" max="2" width="3.75" style="3" customWidth="1"/>
    <col min="3" max="3" width="7.625" style="3" customWidth="1"/>
    <col min="4" max="4" width="12.625" style="228" customWidth="1"/>
    <col min="5" max="5" width="4" style="3" customWidth="1"/>
    <col min="6" max="6" width="4.5" style="3" customWidth="1"/>
    <col min="7" max="7" width="5" style="3" customWidth="1"/>
    <col min="8" max="8" width="4.75" style="3" customWidth="1"/>
    <col min="9" max="9" width="5" style="3" customWidth="1"/>
    <col min="10" max="10" width="4.875" style="3" customWidth="1"/>
    <col min="11" max="16" width="5" style="3" customWidth="1"/>
    <col min="17" max="16384" width="9" style="3"/>
  </cols>
  <sheetData>
    <row r="1" spans="1:16" ht="15" customHeight="1" thickBot="1">
      <c r="A1" s="235" t="s">
        <v>158</v>
      </c>
    </row>
    <row r="2" spans="1:16">
      <c r="A2" s="278" t="s">
        <v>0</v>
      </c>
      <c r="B2" s="251" t="s">
        <v>1</v>
      </c>
      <c r="C2" s="251" t="s">
        <v>2</v>
      </c>
      <c r="D2" s="259" t="s">
        <v>3</v>
      </c>
      <c r="E2" s="259" t="s">
        <v>4</v>
      </c>
      <c r="F2" s="251" t="s">
        <v>5</v>
      </c>
      <c r="G2" s="251" t="s">
        <v>6</v>
      </c>
      <c r="H2" s="251" t="s">
        <v>7</v>
      </c>
      <c r="I2" s="251" t="s">
        <v>8</v>
      </c>
      <c r="J2" s="251"/>
      <c r="K2" s="251" t="s">
        <v>9</v>
      </c>
      <c r="L2" s="251"/>
      <c r="M2" s="251"/>
      <c r="N2" s="251"/>
      <c r="O2" s="251"/>
      <c r="P2" s="252"/>
    </row>
    <row r="3" spans="1:16">
      <c r="A3" s="279"/>
      <c r="B3" s="262"/>
      <c r="C3" s="262"/>
      <c r="D3" s="260"/>
      <c r="E3" s="260"/>
      <c r="F3" s="262"/>
      <c r="G3" s="262"/>
      <c r="H3" s="262"/>
      <c r="I3" s="262" t="s">
        <v>10</v>
      </c>
      <c r="J3" s="262" t="s">
        <v>11</v>
      </c>
      <c r="K3" s="133" t="s">
        <v>12</v>
      </c>
      <c r="L3" s="133" t="s">
        <v>13</v>
      </c>
      <c r="M3" s="133" t="s">
        <v>14</v>
      </c>
      <c r="N3" s="133" t="s">
        <v>15</v>
      </c>
      <c r="O3" s="133" t="s">
        <v>16</v>
      </c>
      <c r="P3" s="134" t="s">
        <v>17</v>
      </c>
    </row>
    <row r="4" spans="1:16" ht="24.75" thickBot="1">
      <c r="A4" s="280"/>
      <c r="B4" s="263"/>
      <c r="C4" s="263"/>
      <c r="D4" s="261"/>
      <c r="E4" s="261"/>
      <c r="F4" s="263"/>
      <c r="G4" s="263"/>
      <c r="H4" s="263"/>
      <c r="I4" s="263"/>
      <c r="J4" s="263"/>
      <c r="K4" s="135" t="s">
        <v>18</v>
      </c>
      <c r="L4" s="135" t="s">
        <v>19</v>
      </c>
      <c r="M4" s="135" t="s">
        <v>19</v>
      </c>
      <c r="N4" s="135" t="s">
        <v>19</v>
      </c>
      <c r="O4" s="136" t="s">
        <v>129</v>
      </c>
      <c r="P4" s="137" t="s">
        <v>20</v>
      </c>
    </row>
    <row r="5" spans="1:16" ht="24" customHeight="1">
      <c r="A5" s="138">
        <v>1</v>
      </c>
      <c r="B5" s="281" t="s">
        <v>130</v>
      </c>
      <c r="C5" s="139" t="s">
        <v>21</v>
      </c>
      <c r="D5" s="140" t="s">
        <v>22</v>
      </c>
      <c r="E5" s="141"/>
      <c r="F5" s="141" t="s">
        <v>23</v>
      </c>
      <c r="G5" s="141">
        <v>45</v>
      </c>
      <c r="H5" s="141">
        <v>3</v>
      </c>
      <c r="I5" s="141">
        <v>30</v>
      </c>
      <c r="J5" s="141">
        <v>15</v>
      </c>
      <c r="K5" s="141">
        <v>2</v>
      </c>
      <c r="L5" s="141"/>
      <c r="M5" s="141"/>
      <c r="N5" s="141"/>
      <c r="O5" s="141"/>
      <c r="P5" s="142"/>
    </row>
    <row r="6" spans="1:16" ht="36">
      <c r="A6" s="143">
        <v>2</v>
      </c>
      <c r="B6" s="282"/>
      <c r="C6" s="139" t="s">
        <v>24</v>
      </c>
      <c r="D6" s="140" t="s">
        <v>25</v>
      </c>
      <c r="E6" s="139"/>
      <c r="F6" s="139" t="s">
        <v>26</v>
      </c>
      <c r="G6" s="139">
        <v>64</v>
      </c>
      <c r="H6" s="139">
        <v>4</v>
      </c>
      <c r="I6" s="139">
        <v>64</v>
      </c>
      <c r="J6" s="139">
        <v>0</v>
      </c>
      <c r="K6" s="139"/>
      <c r="L6" s="139">
        <v>2</v>
      </c>
      <c r="M6" s="139">
        <v>2</v>
      </c>
      <c r="N6" s="139"/>
      <c r="O6" s="139"/>
      <c r="P6" s="144"/>
    </row>
    <row r="7" spans="1:16" ht="24">
      <c r="A7" s="143">
        <v>3</v>
      </c>
      <c r="B7" s="282"/>
      <c r="C7" s="139" t="s">
        <v>27</v>
      </c>
      <c r="D7" s="140" t="s">
        <v>28</v>
      </c>
      <c r="E7" s="139"/>
      <c r="F7" s="139" t="s">
        <v>23</v>
      </c>
      <c r="G7" s="139">
        <v>62</v>
      </c>
      <c r="H7" s="139">
        <v>4</v>
      </c>
      <c r="I7" s="139">
        <v>0</v>
      </c>
      <c r="J7" s="139">
        <v>62</v>
      </c>
      <c r="K7" s="139">
        <v>2</v>
      </c>
      <c r="L7" s="139">
        <v>2</v>
      </c>
      <c r="M7" s="139"/>
      <c r="N7" s="139"/>
      <c r="O7" s="139"/>
      <c r="P7" s="144"/>
    </row>
    <row r="8" spans="1:16" ht="24">
      <c r="A8" s="143">
        <v>4</v>
      </c>
      <c r="B8" s="282"/>
      <c r="C8" s="139" t="s">
        <v>29</v>
      </c>
      <c r="D8" s="229" t="s">
        <v>131</v>
      </c>
      <c r="E8" s="139"/>
      <c r="F8" s="139" t="s">
        <v>26</v>
      </c>
      <c r="G8" s="139">
        <v>188</v>
      </c>
      <c r="H8" s="139">
        <v>12</v>
      </c>
      <c r="I8" s="139">
        <v>94</v>
      </c>
      <c r="J8" s="139">
        <v>94</v>
      </c>
      <c r="K8" s="139">
        <v>4</v>
      </c>
      <c r="L8" s="139">
        <v>4</v>
      </c>
      <c r="M8" s="139">
        <v>2</v>
      </c>
      <c r="N8" s="139">
        <v>2</v>
      </c>
      <c r="O8" s="139"/>
      <c r="P8" s="144"/>
    </row>
    <row r="9" spans="1:16" ht="24">
      <c r="A9" s="143">
        <v>5</v>
      </c>
      <c r="B9" s="282"/>
      <c r="C9" s="139" t="s">
        <v>132</v>
      </c>
      <c r="D9" s="140" t="s">
        <v>31</v>
      </c>
      <c r="E9" s="139"/>
      <c r="F9" s="139" t="s">
        <v>23</v>
      </c>
      <c r="G9" s="139">
        <v>96</v>
      </c>
      <c r="H9" s="139">
        <v>6</v>
      </c>
      <c r="I9" s="139">
        <v>48</v>
      </c>
      <c r="J9" s="139">
        <v>48</v>
      </c>
      <c r="K9" s="139" t="s">
        <v>32</v>
      </c>
      <c r="L9" s="139">
        <v>3</v>
      </c>
      <c r="M9" s="139" t="s">
        <v>133</v>
      </c>
      <c r="N9" s="139"/>
      <c r="O9" s="139"/>
      <c r="P9" s="144"/>
    </row>
    <row r="10" spans="1:16" ht="30" customHeight="1">
      <c r="A10" s="143">
        <v>6</v>
      </c>
      <c r="B10" s="282"/>
      <c r="C10" s="139" t="s">
        <v>134</v>
      </c>
      <c r="D10" s="140" t="s">
        <v>34</v>
      </c>
      <c r="E10" s="139"/>
      <c r="F10" s="139" t="s">
        <v>23</v>
      </c>
      <c r="G10" s="139">
        <v>16</v>
      </c>
      <c r="H10" s="139">
        <v>1</v>
      </c>
      <c r="I10" s="139">
        <v>16</v>
      </c>
      <c r="J10" s="139">
        <v>0</v>
      </c>
      <c r="K10" s="139" t="s">
        <v>35</v>
      </c>
      <c r="L10" s="139" t="s">
        <v>35</v>
      </c>
      <c r="M10" s="139" t="s">
        <v>35</v>
      </c>
      <c r="N10" s="139" t="s">
        <v>35</v>
      </c>
      <c r="O10" s="139"/>
      <c r="P10" s="144"/>
    </row>
    <row r="11" spans="1:16" ht="24">
      <c r="A11" s="145">
        <v>7</v>
      </c>
      <c r="B11" s="282"/>
      <c r="C11" s="139" t="s">
        <v>135</v>
      </c>
      <c r="D11" s="146" t="s">
        <v>159</v>
      </c>
      <c r="E11" s="147"/>
      <c r="F11" s="147" t="s">
        <v>23</v>
      </c>
      <c r="G11" s="147">
        <v>30</v>
      </c>
      <c r="H11" s="147">
        <v>2</v>
      </c>
      <c r="I11" s="147">
        <v>15</v>
      </c>
      <c r="J11" s="147">
        <v>15</v>
      </c>
      <c r="K11" s="147" t="s">
        <v>136</v>
      </c>
      <c r="L11" s="147" t="s">
        <v>136</v>
      </c>
      <c r="M11" s="147" t="s">
        <v>136</v>
      </c>
      <c r="N11" s="147" t="s">
        <v>38</v>
      </c>
      <c r="O11" s="147"/>
      <c r="P11" s="148"/>
    </row>
    <row r="12" spans="1:16" s="1" customFormat="1" ht="24" customHeight="1">
      <c r="A12" s="149">
        <v>8</v>
      </c>
      <c r="B12" s="282"/>
      <c r="C12" s="150" t="s">
        <v>145</v>
      </c>
      <c r="D12" s="151" t="s">
        <v>160</v>
      </c>
      <c r="E12" s="152"/>
      <c r="F12" s="152" t="s">
        <v>23</v>
      </c>
      <c r="G12" s="152">
        <v>32</v>
      </c>
      <c r="H12" s="152">
        <v>2</v>
      </c>
      <c r="I12" s="152">
        <v>16</v>
      </c>
      <c r="J12" s="152">
        <v>16</v>
      </c>
      <c r="K12" s="152" t="s">
        <v>136</v>
      </c>
      <c r="L12" s="152" t="s">
        <v>136</v>
      </c>
      <c r="M12" s="152" t="s">
        <v>136</v>
      </c>
      <c r="N12" s="152" t="s">
        <v>136</v>
      </c>
      <c r="O12" s="152"/>
      <c r="P12" s="153"/>
    </row>
    <row r="13" spans="1:16" ht="24">
      <c r="A13" s="145">
        <v>9</v>
      </c>
      <c r="B13" s="282"/>
      <c r="C13" s="139" t="s">
        <v>39</v>
      </c>
      <c r="D13" s="140" t="s">
        <v>40</v>
      </c>
      <c r="E13" s="139"/>
      <c r="F13" s="139" t="s">
        <v>23</v>
      </c>
      <c r="G13" s="139">
        <v>16</v>
      </c>
      <c r="H13" s="139">
        <v>1</v>
      </c>
      <c r="I13" s="139">
        <v>8</v>
      </c>
      <c r="J13" s="139">
        <v>8</v>
      </c>
      <c r="K13" s="139" t="s">
        <v>35</v>
      </c>
      <c r="L13" s="139" t="s">
        <v>35</v>
      </c>
      <c r="M13" s="139" t="s">
        <v>35</v>
      </c>
      <c r="N13" s="139" t="s">
        <v>35</v>
      </c>
      <c r="O13" s="139"/>
      <c r="P13" s="144"/>
    </row>
    <row r="14" spans="1:16" ht="27" customHeight="1" thickBot="1">
      <c r="A14" s="145">
        <v>10</v>
      </c>
      <c r="B14" s="283"/>
      <c r="C14" s="154" t="s">
        <v>137</v>
      </c>
      <c r="D14" s="155" t="s">
        <v>42</v>
      </c>
      <c r="E14" s="156"/>
      <c r="F14" s="156" t="s">
        <v>23</v>
      </c>
      <c r="G14" s="156">
        <v>60</v>
      </c>
      <c r="H14" s="156">
        <v>2</v>
      </c>
      <c r="I14" s="156">
        <v>0</v>
      </c>
      <c r="J14" s="156">
        <v>60</v>
      </c>
      <c r="K14" s="156" t="s">
        <v>43</v>
      </c>
      <c r="L14" s="156"/>
      <c r="M14" s="156"/>
      <c r="N14" s="156"/>
      <c r="O14" s="156"/>
      <c r="P14" s="157"/>
    </row>
    <row r="15" spans="1:16" s="1" customFormat="1" ht="19.5" customHeight="1" thickBot="1">
      <c r="A15" s="253" t="s">
        <v>44</v>
      </c>
      <c r="B15" s="254"/>
      <c r="C15" s="254"/>
      <c r="D15" s="254"/>
      <c r="E15" s="254"/>
      <c r="F15" s="255"/>
      <c r="G15" s="158">
        <f>SUM(G5:G14)</f>
        <v>609</v>
      </c>
      <c r="H15" s="158">
        <v>37</v>
      </c>
      <c r="I15" s="158">
        <f>SUM(I5:I14)</f>
        <v>291</v>
      </c>
      <c r="J15" s="158">
        <f>SUM(J5:J14)</f>
        <v>318</v>
      </c>
      <c r="K15" s="158">
        <v>14</v>
      </c>
      <c r="L15" s="158">
        <f>SUM(L5:L9)</f>
        <v>11</v>
      </c>
      <c r="M15" s="158">
        <f>SUM(M5:M9)</f>
        <v>4</v>
      </c>
      <c r="N15" s="158">
        <f>SUM(N5:N9)</f>
        <v>2</v>
      </c>
      <c r="O15" s="158"/>
      <c r="P15" s="159"/>
    </row>
    <row r="16" spans="1:16" s="1" customFormat="1" ht="19.5" customHeight="1">
      <c r="A16" s="219">
        <v>11</v>
      </c>
      <c r="B16" s="292" t="s">
        <v>45</v>
      </c>
      <c r="C16" s="220" t="s">
        <v>123</v>
      </c>
      <c r="D16" s="214" t="s">
        <v>72</v>
      </c>
      <c r="E16" s="161"/>
      <c r="F16" s="160" t="s">
        <v>143</v>
      </c>
      <c r="G16" s="160">
        <v>60</v>
      </c>
      <c r="H16" s="160">
        <v>4</v>
      </c>
      <c r="I16" s="160">
        <v>60</v>
      </c>
      <c r="J16" s="160">
        <v>0</v>
      </c>
      <c r="K16" s="160">
        <v>4</v>
      </c>
      <c r="L16" s="160"/>
      <c r="M16" s="161"/>
      <c r="N16" s="161"/>
      <c r="O16" s="161"/>
      <c r="P16" s="163"/>
    </row>
    <row r="17" spans="1:16" s="2" customFormat="1" ht="26.25" customHeight="1">
      <c r="A17" s="164">
        <v>12</v>
      </c>
      <c r="B17" s="293"/>
      <c r="C17" s="243" t="s">
        <v>173</v>
      </c>
      <c r="D17" s="242" t="s">
        <v>172</v>
      </c>
      <c r="E17" s="165"/>
      <c r="F17" s="165" t="s">
        <v>143</v>
      </c>
      <c r="G17" s="165">
        <v>45</v>
      </c>
      <c r="H17" s="165">
        <v>3</v>
      </c>
      <c r="I17" s="165">
        <v>39</v>
      </c>
      <c r="J17" s="165">
        <v>6</v>
      </c>
      <c r="K17" s="165">
        <v>3</v>
      </c>
      <c r="M17" s="166"/>
      <c r="N17" s="166"/>
      <c r="O17" s="166"/>
      <c r="P17" s="167"/>
    </row>
    <row r="18" spans="1:16" s="2" customFormat="1" ht="26.25" customHeight="1">
      <c r="A18" s="164">
        <v>13</v>
      </c>
      <c r="B18" s="293"/>
      <c r="C18" s="243" t="s">
        <v>177</v>
      </c>
      <c r="D18" s="249" t="s">
        <v>174</v>
      </c>
      <c r="E18" s="165"/>
      <c r="F18" s="165" t="s">
        <v>143</v>
      </c>
      <c r="G18" s="165">
        <v>33</v>
      </c>
      <c r="H18" s="165">
        <v>2</v>
      </c>
      <c r="I18" s="165">
        <v>24</v>
      </c>
      <c r="J18" s="165">
        <v>9</v>
      </c>
      <c r="K18" s="165"/>
      <c r="L18" s="165" t="s">
        <v>146</v>
      </c>
      <c r="M18" s="166"/>
      <c r="N18" s="166"/>
      <c r="O18" s="166"/>
      <c r="P18" s="167"/>
    </row>
    <row r="19" spans="1:16" s="2" customFormat="1" ht="19.5" customHeight="1">
      <c r="A19" s="164">
        <v>14</v>
      </c>
      <c r="B19" s="293"/>
      <c r="C19" s="211" t="s">
        <v>102</v>
      </c>
      <c r="D19" s="215" t="s">
        <v>74</v>
      </c>
      <c r="E19" s="165"/>
      <c r="F19" s="165" t="s">
        <v>147</v>
      </c>
      <c r="G19" s="165">
        <v>45</v>
      </c>
      <c r="H19" s="165">
        <v>3</v>
      </c>
      <c r="I19" s="165">
        <v>45</v>
      </c>
      <c r="J19" s="165">
        <v>0</v>
      </c>
      <c r="K19" s="165">
        <v>3</v>
      </c>
      <c r="L19" s="165"/>
      <c r="M19" s="166"/>
      <c r="N19" s="166"/>
      <c r="O19" s="166"/>
      <c r="P19" s="167"/>
    </row>
    <row r="20" spans="1:16" s="2" customFormat="1" ht="27" customHeight="1">
      <c r="A20" s="164">
        <v>15</v>
      </c>
      <c r="B20" s="293"/>
      <c r="C20" s="211" t="s">
        <v>104</v>
      </c>
      <c r="D20" s="215" t="s">
        <v>75</v>
      </c>
      <c r="E20" s="166"/>
      <c r="F20" s="165" t="s">
        <v>143</v>
      </c>
      <c r="G20" s="165">
        <v>66</v>
      </c>
      <c r="H20" s="165">
        <v>4</v>
      </c>
      <c r="I20" s="165">
        <v>66</v>
      </c>
      <c r="J20" s="165">
        <v>0</v>
      </c>
      <c r="K20" s="165"/>
      <c r="L20" s="165" t="s">
        <v>78</v>
      </c>
      <c r="M20" s="166"/>
      <c r="N20" s="166"/>
      <c r="O20" s="166"/>
      <c r="P20" s="167"/>
    </row>
    <row r="21" spans="1:16" s="2" customFormat="1" ht="26.25" customHeight="1">
      <c r="A21" s="164">
        <v>16</v>
      </c>
      <c r="B21" s="293"/>
      <c r="C21" s="211" t="s">
        <v>100</v>
      </c>
      <c r="D21" s="242" t="s">
        <v>171</v>
      </c>
      <c r="E21" s="165" t="s">
        <v>148</v>
      </c>
      <c r="F21" s="165" t="s">
        <v>147</v>
      </c>
      <c r="G21" s="165">
        <v>45</v>
      </c>
      <c r="H21" s="165">
        <v>3</v>
      </c>
      <c r="I21" s="165">
        <v>33</v>
      </c>
      <c r="J21" s="165">
        <v>12</v>
      </c>
      <c r="K21" s="165">
        <v>3</v>
      </c>
      <c r="M21" s="166"/>
      <c r="N21" s="166"/>
      <c r="O21" s="166"/>
      <c r="P21" s="167"/>
    </row>
    <row r="22" spans="1:16" s="2" customFormat="1" ht="26.25" customHeight="1">
      <c r="A22" s="164">
        <v>17</v>
      </c>
      <c r="B22" s="294"/>
      <c r="C22" s="243" t="s">
        <v>176</v>
      </c>
      <c r="D22" s="250" t="s">
        <v>175</v>
      </c>
      <c r="E22" s="239" t="s">
        <v>169</v>
      </c>
      <c r="F22" s="239" t="s">
        <v>170</v>
      </c>
      <c r="G22" s="239">
        <v>40</v>
      </c>
      <c r="H22" s="239">
        <v>2</v>
      </c>
      <c r="I22" s="239">
        <v>32</v>
      </c>
      <c r="J22" s="239">
        <v>8</v>
      </c>
      <c r="K22" s="239"/>
      <c r="L22" s="244" t="s">
        <v>178</v>
      </c>
      <c r="M22" s="240"/>
      <c r="N22" s="240"/>
      <c r="O22" s="240"/>
      <c r="P22" s="241"/>
    </row>
    <row r="23" spans="1:16" s="2" customFormat="1" ht="19.5" customHeight="1" thickBot="1">
      <c r="A23" s="221">
        <v>18</v>
      </c>
      <c r="B23" s="295"/>
      <c r="C23" s="222" t="s">
        <v>103</v>
      </c>
      <c r="D23" s="226" t="s">
        <v>77</v>
      </c>
      <c r="E23" s="136"/>
      <c r="F23" s="136" t="s">
        <v>26</v>
      </c>
      <c r="G23" s="136">
        <v>48</v>
      </c>
      <c r="H23" s="136">
        <v>3</v>
      </c>
      <c r="I23" s="136">
        <v>42</v>
      </c>
      <c r="J23" s="136">
        <v>6</v>
      </c>
      <c r="K23" s="136"/>
      <c r="L23" s="136"/>
      <c r="M23" s="172">
        <v>3</v>
      </c>
      <c r="N23" s="172"/>
      <c r="O23" s="172"/>
      <c r="P23" s="182"/>
    </row>
    <row r="24" spans="1:16" ht="19.5" customHeight="1" thickBot="1">
      <c r="A24" s="256" t="s">
        <v>46</v>
      </c>
      <c r="B24" s="257"/>
      <c r="C24" s="257"/>
      <c r="D24" s="257"/>
      <c r="E24" s="257"/>
      <c r="F24" s="258"/>
      <c r="G24" s="174">
        <f>SUM(G16:G23)</f>
        <v>382</v>
      </c>
      <c r="H24" s="174">
        <f>SUM(H16:H23)</f>
        <v>24</v>
      </c>
      <c r="I24" s="174">
        <f>SUM(I16:I23)</f>
        <v>341</v>
      </c>
      <c r="J24" s="174">
        <f>SUM(J16:J23)</f>
        <v>41</v>
      </c>
      <c r="K24" s="174">
        <f>SUM(K16:K23)</f>
        <v>13</v>
      </c>
      <c r="L24" s="174">
        <v>9</v>
      </c>
      <c r="M24" s="174">
        <f>SUM(M16:M23)</f>
        <v>3</v>
      </c>
      <c r="N24" s="174">
        <f>SUM(N16:N23)</f>
        <v>0</v>
      </c>
      <c r="O24" s="174">
        <f>SUM(O16:O23)</f>
        <v>0</v>
      </c>
      <c r="P24" s="175"/>
    </row>
    <row r="25" spans="1:16" s="2" customFormat="1" ht="25.5" customHeight="1">
      <c r="A25" s="176">
        <v>17</v>
      </c>
      <c r="B25" s="284" t="s">
        <v>47</v>
      </c>
      <c r="C25" s="223" t="s">
        <v>109</v>
      </c>
      <c r="D25" s="224" t="s">
        <v>79</v>
      </c>
      <c r="E25" s="177"/>
      <c r="F25" s="177" t="s">
        <v>143</v>
      </c>
      <c r="G25" s="177">
        <v>48</v>
      </c>
      <c r="H25" s="177">
        <v>3</v>
      </c>
      <c r="I25" s="177">
        <v>42</v>
      </c>
      <c r="J25" s="177">
        <v>6</v>
      </c>
      <c r="K25" s="177"/>
      <c r="L25" s="177"/>
      <c r="M25" s="177">
        <v>3</v>
      </c>
      <c r="N25" s="177"/>
      <c r="O25" s="177"/>
      <c r="P25" s="178"/>
    </row>
    <row r="26" spans="1:16" s="2" customFormat="1" ht="24" customHeight="1">
      <c r="A26" s="179">
        <v>18</v>
      </c>
      <c r="B26" s="285"/>
      <c r="C26" s="211" t="s">
        <v>105</v>
      </c>
      <c r="D26" s="215" t="s">
        <v>149</v>
      </c>
      <c r="E26" s="165"/>
      <c r="F26" s="165" t="s">
        <v>23</v>
      </c>
      <c r="G26" s="165">
        <v>40</v>
      </c>
      <c r="H26" s="165">
        <v>3</v>
      </c>
      <c r="I26" s="165">
        <v>28</v>
      </c>
      <c r="J26" s="165">
        <v>12</v>
      </c>
      <c r="K26" s="165"/>
      <c r="L26" s="165"/>
      <c r="M26" s="165"/>
      <c r="N26" s="165" t="s">
        <v>168</v>
      </c>
      <c r="O26" s="165"/>
      <c r="P26" s="167"/>
    </row>
    <row r="27" spans="1:16" s="2" customFormat="1" ht="24" customHeight="1">
      <c r="A27" s="179">
        <v>19</v>
      </c>
      <c r="B27" s="285"/>
      <c r="C27" s="210" t="s">
        <v>108</v>
      </c>
      <c r="D27" s="230" t="s">
        <v>107</v>
      </c>
      <c r="E27" s="162"/>
      <c r="F27" s="162" t="s">
        <v>23</v>
      </c>
      <c r="G27" s="162">
        <v>40</v>
      </c>
      <c r="H27" s="162">
        <v>3</v>
      </c>
      <c r="I27" s="162">
        <v>28</v>
      </c>
      <c r="J27" s="162">
        <v>12</v>
      </c>
      <c r="K27" s="162"/>
      <c r="L27" s="162"/>
      <c r="M27" s="181"/>
      <c r="N27" s="181"/>
      <c r="O27" s="162">
        <v>4</v>
      </c>
      <c r="P27" s="168"/>
    </row>
    <row r="28" spans="1:16" s="2" customFormat="1" ht="25.5" customHeight="1">
      <c r="A28" s="179">
        <v>20</v>
      </c>
      <c r="B28" s="285"/>
      <c r="C28" s="211" t="s">
        <v>112</v>
      </c>
      <c r="D28" s="215" t="s">
        <v>80</v>
      </c>
      <c r="E28" s="165" t="s">
        <v>148</v>
      </c>
      <c r="F28" s="165" t="s">
        <v>26</v>
      </c>
      <c r="G28" s="165">
        <v>48</v>
      </c>
      <c r="H28" s="165">
        <v>3</v>
      </c>
      <c r="I28" s="165">
        <v>30</v>
      </c>
      <c r="J28" s="165">
        <v>18</v>
      </c>
      <c r="K28" s="165"/>
      <c r="L28" s="165"/>
      <c r="M28" s="165">
        <v>3</v>
      </c>
      <c r="N28" s="165"/>
      <c r="O28" s="181"/>
      <c r="P28" s="167"/>
    </row>
    <row r="29" spans="1:16" s="2" customFormat="1" ht="26.25" customHeight="1">
      <c r="A29" s="179">
        <v>21</v>
      </c>
      <c r="B29" s="285"/>
      <c r="C29" s="211" t="s">
        <v>114</v>
      </c>
      <c r="D29" s="215" t="s">
        <v>81</v>
      </c>
      <c r="E29" s="165" t="s">
        <v>148</v>
      </c>
      <c r="F29" s="165" t="s">
        <v>143</v>
      </c>
      <c r="G29" s="165">
        <v>48</v>
      </c>
      <c r="H29" s="165">
        <v>3</v>
      </c>
      <c r="I29" s="165">
        <v>42</v>
      </c>
      <c r="J29" s="165">
        <v>6</v>
      </c>
      <c r="K29" s="165"/>
      <c r="L29" s="165"/>
      <c r="M29" s="165">
        <v>3</v>
      </c>
      <c r="N29" s="165"/>
      <c r="O29" s="165"/>
      <c r="P29" s="167"/>
    </row>
    <row r="30" spans="1:16" s="2" customFormat="1" ht="19.5" customHeight="1" thickBot="1">
      <c r="A30" s="225">
        <v>22</v>
      </c>
      <c r="B30" s="286"/>
      <c r="C30" s="222" t="s">
        <v>111</v>
      </c>
      <c r="D30" s="226" t="s">
        <v>83</v>
      </c>
      <c r="E30" s="136"/>
      <c r="F30" s="136" t="s">
        <v>26</v>
      </c>
      <c r="G30" s="172">
        <v>48</v>
      </c>
      <c r="H30" s="172">
        <v>3</v>
      </c>
      <c r="I30" s="172">
        <v>36</v>
      </c>
      <c r="J30" s="172">
        <v>12</v>
      </c>
      <c r="K30" s="172"/>
      <c r="L30" s="172"/>
      <c r="M30" s="172"/>
      <c r="N30" s="227">
        <v>3</v>
      </c>
      <c r="O30" s="172"/>
      <c r="P30" s="182"/>
    </row>
    <row r="31" spans="1:16" s="1" customFormat="1" ht="19.5" customHeight="1" thickBot="1">
      <c r="A31" s="289" t="s">
        <v>46</v>
      </c>
      <c r="B31" s="290"/>
      <c r="C31" s="290"/>
      <c r="D31" s="290"/>
      <c r="E31" s="290"/>
      <c r="F31" s="291"/>
      <c r="G31" s="183">
        <f>SUM(G25:G30)</f>
        <v>272</v>
      </c>
      <c r="H31" s="183">
        <f t="shared" ref="H31:O31" si="0">SUM(H25:H30)</f>
        <v>18</v>
      </c>
      <c r="I31" s="183">
        <f>SUM(I25:I30)</f>
        <v>206</v>
      </c>
      <c r="J31" s="183">
        <f t="shared" si="0"/>
        <v>66</v>
      </c>
      <c r="K31" s="183">
        <f t="shared" si="0"/>
        <v>0</v>
      </c>
      <c r="L31" s="183">
        <f t="shared" si="0"/>
        <v>0</v>
      </c>
      <c r="M31" s="183">
        <f t="shared" si="0"/>
        <v>9</v>
      </c>
      <c r="N31" s="183">
        <v>7</v>
      </c>
      <c r="O31" s="183">
        <f t="shared" si="0"/>
        <v>4</v>
      </c>
      <c r="P31" s="184"/>
    </row>
    <row r="32" spans="1:16" s="2" customFormat="1" ht="19.5" customHeight="1">
      <c r="A32" s="185">
        <v>23</v>
      </c>
      <c r="B32" s="287" t="s">
        <v>161</v>
      </c>
      <c r="C32" s="210" t="s">
        <v>110</v>
      </c>
      <c r="D32" s="216" t="s">
        <v>82</v>
      </c>
      <c r="E32" s="162"/>
      <c r="F32" s="162" t="s">
        <v>26</v>
      </c>
      <c r="G32" s="162">
        <v>44</v>
      </c>
      <c r="H32" s="162">
        <v>3</v>
      </c>
      <c r="I32" s="162">
        <v>36</v>
      </c>
      <c r="J32" s="162">
        <v>8</v>
      </c>
      <c r="K32" s="162"/>
      <c r="L32" s="162"/>
      <c r="M32" s="162"/>
      <c r="N32" s="246" t="s">
        <v>183</v>
      </c>
      <c r="O32" s="180"/>
      <c r="P32" s="186"/>
    </row>
    <row r="33" spans="1:16" s="2" customFormat="1" ht="19.5" customHeight="1">
      <c r="A33" s="187">
        <v>24</v>
      </c>
      <c r="B33" s="288"/>
      <c r="C33" s="210" t="s">
        <v>113</v>
      </c>
      <c r="D33" s="217" t="s">
        <v>138</v>
      </c>
      <c r="E33" s="189" t="s">
        <v>139</v>
      </c>
      <c r="F33" s="246" t="s">
        <v>182</v>
      </c>
      <c r="G33" s="166">
        <v>48</v>
      </c>
      <c r="H33" s="166">
        <v>3</v>
      </c>
      <c r="I33" s="166">
        <v>39</v>
      </c>
      <c r="J33" s="190">
        <v>9</v>
      </c>
      <c r="K33" s="166"/>
      <c r="L33" s="166"/>
      <c r="M33" s="166">
        <v>3</v>
      </c>
      <c r="N33" s="181"/>
      <c r="O33" s="191"/>
      <c r="P33" s="186"/>
    </row>
    <row r="34" spans="1:16" s="119" customFormat="1" ht="24.75" customHeight="1">
      <c r="A34" s="187">
        <v>25</v>
      </c>
      <c r="B34" s="288"/>
      <c r="C34" s="212" t="s">
        <v>127</v>
      </c>
      <c r="D34" s="217" t="s">
        <v>140</v>
      </c>
      <c r="E34" s="189"/>
      <c r="F34" s="162" t="s">
        <v>23</v>
      </c>
      <c r="G34" s="166">
        <v>40</v>
      </c>
      <c r="H34" s="166">
        <v>2</v>
      </c>
      <c r="I34" s="169">
        <v>40</v>
      </c>
      <c r="J34" s="190">
        <v>0</v>
      </c>
      <c r="K34" s="166"/>
      <c r="L34" s="166"/>
      <c r="M34" s="181"/>
      <c r="N34" s="166"/>
      <c r="O34" s="247">
        <v>4</v>
      </c>
      <c r="P34" s="193"/>
    </row>
    <row r="35" spans="1:16" s="119" customFormat="1" ht="29.25" customHeight="1" thickBot="1">
      <c r="A35" s="187">
        <v>26</v>
      </c>
      <c r="B35" s="288"/>
      <c r="C35" s="210" t="s">
        <v>115</v>
      </c>
      <c r="D35" s="218" t="s">
        <v>84</v>
      </c>
      <c r="E35" s="188"/>
      <c r="F35" s="194" t="s">
        <v>23</v>
      </c>
      <c r="G35" s="166">
        <v>40</v>
      </c>
      <c r="H35" s="195">
        <v>2</v>
      </c>
      <c r="I35" s="196">
        <v>12</v>
      </c>
      <c r="J35" s="195">
        <v>28</v>
      </c>
      <c r="K35" s="195"/>
      <c r="L35" s="195"/>
      <c r="M35" s="195" t="s">
        <v>150</v>
      </c>
      <c r="N35" s="181"/>
      <c r="O35" s="192"/>
      <c r="P35" s="193"/>
    </row>
    <row r="36" spans="1:16" s="1" customFormat="1" ht="19.5" customHeight="1" thickBot="1">
      <c r="A36" s="289" t="s">
        <v>46</v>
      </c>
      <c r="B36" s="290"/>
      <c r="C36" s="290"/>
      <c r="D36" s="290"/>
      <c r="E36" s="290"/>
      <c r="F36" s="291"/>
      <c r="G36" s="183">
        <f t="shared" ref="G36:L36" si="1">SUM(G32:G35)</f>
        <v>172</v>
      </c>
      <c r="H36" s="183">
        <f t="shared" si="1"/>
        <v>10</v>
      </c>
      <c r="I36" s="183">
        <f>SUM(I32:I35)</f>
        <v>127</v>
      </c>
      <c r="J36" s="183">
        <f t="shared" si="1"/>
        <v>45</v>
      </c>
      <c r="K36" s="183">
        <f t="shared" si="1"/>
        <v>0</v>
      </c>
      <c r="L36" s="183">
        <f t="shared" si="1"/>
        <v>0</v>
      </c>
      <c r="M36" s="183">
        <v>5</v>
      </c>
      <c r="N36" s="183">
        <v>4</v>
      </c>
      <c r="O36" s="183">
        <f>SUM(O32:O35)</f>
        <v>4</v>
      </c>
      <c r="P36" s="184"/>
    </row>
    <row r="37" spans="1:16" ht="26.25" customHeight="1">
      <c r="A37" s="138">
        <v>27</v>
      </c>
      <c r="B37" s="269" t="s">
        <v>49</v>
      </c>
      <c r="C37" s="223" t="s">
        <v>116</v>
      </c>
      <c r="D37" s="224" t="s">
        <v>85</v>
      </c>
      <c r="E37" s="177"/>
      <c r="F37" s="177" t="s">
        <v>23</v>
      </c>
      <c r="G37" s="177">
        <v>60</v>
      </c>
      <c r="H37" s="177">
        <v>4</v>
      </c>
      <c r="I37" s="177">
        <v>0</v>
      </c>
      <c r="J37" s="177">
        <v>60</v>
      </c>
      <c r="K37" s="231"/>
      <c r="L37" s="177" t="s">
        <v>151</v>
      </c>
      <c r="M37" s="177"/>
      <c r="N37" s="177"/>
      <c r="O37" s="177"/>
      <c r="P37" s="142"/>
    </row>
    <row r="38" spans="1:16" ht="27" customHeight="1">
      <c r="A38" s="143">
        <v>28</v>
      </c>
      <c r="B38" s="270"/>
      <c r="C38" s="211" t="s">
        <v>117</v>
      </c>
      <c r="D38" s="215" t="s">
        <v>87</v>
      </c>
      <c r="E38" s="165" t="s">
        <v>139</v>
      </c>
      <c r="F38" s="165" t="s">
        <v>23</v>
      </c>
      <c r="G38" s="165">
        <v>30</v>
      </c>
      <c r="H38" s="165">
        <v>2</v>
      </c>
      <c r="I38" s="165">
        <v>0</v>
      </c>
      <c r="J38" s="165">
        <v>30</v>
      </c>
      <c r="K38" s="165"/>
      <c r="L38" s="25" t="s">
        <v>179</v>
      </c>
      <c r="N38" s="165"/>
      <c r="O38" s="165"/>
      <c r="P38" s="144"/>
    </row>
    <row r="39" spans="1:16" ht="26.25" customHeight="1">
      <c r="A39" s="143">
        <v>29</v>
      </c>
      <c r="B39" s="270"/>
      <c r="C39" s="211" t="s">
        <v>118</v>
      </c>
      <c r="D39" s="215" t="s">
        <v>89</v>
      </c>
      <c r="E39" s="165"/>
      <c r="F39" s="165" t="s">
        <v>23</v>
      </c>
      <c r="G39" s="165">
        <v>30</v>
      </c>
      <c r="H39" s="165">
        <v>2</v>
      </c>
      <c r="I39" s="165">
        <v>0</v>
      </c>
      <c r="J39" s="165">
        <v>30</v>
      </c>
      <c r="K39" s="165"/>
      <c r="L39" s="165"/>
      <c r="M39" s="165"/>
      <c r="N39" s="165"/>
      <c r="O39" s="165">
        <v>3</v>
      </c>
      <c r="P39" s="144"/>
    </row>
    <row r="40" spans="1:16" ht="26.25" customHeight="1">
      <c r="A40" s="143">
        <v>30</v>
      </c>
      <c r="B40" s="270"/>
      <c r="C40" s="237" t="s">
        <v>163</v>
      </c>
      <c r="D40" s="236" t="s">
        <v>162</v>
      </c>
      <c r="E40" s="165" t="s">
        <v>166</v>
      </c>
      <c r="F40" s="165" t="s">
        <v>23</v>
      </c>
      <c r="G40" s="165">
        <v>40</v>
      </c>
      <c r="H40" s="165">
        <v>2</v>
      </c>
      <c r="I40" s="165"/>
      <c r="J40" s="165">
        <v>40</v>
      </c>
      <c r="K40" s="165"/>
      <c r="L40" s="165"/>
      <c r="M40" s="165"/>
      <c r="N40" s="245" t="s">
        <v>180</v>
      </c>
      <c r="O40" s="165"/>
      <c r="P40" s="144"/>
    </row>
    <row r="41" spans="1:16" ht="26.25" customHeight="1">
      <c r="A41" s="143">
        <v>31</v>
      </c>
      <c r="B41" s="270"/>
      <c r="C41" s="237" t="s">
        <v>165</v>
      </c>
      <c r="D41" s="238" t="s">
        <v>164</v>
      </c>
      <c r="E41" s="165" t="s">
        <v>166</v>
      </c>
      <c r="F41" s="165" t="s">
        <v>23</v>
      </c>
      <c r="G41" s="165">
        <v>40</v>
      </c>
      <c r="H41" s="165">
        <v>2</v>
      </c>
      <c r="I41" s="165"/>
      <c r="J41" s="165">
        <v>40</v>
      </c>
      <c r="K41" s="165"/>
      <c r="L41" s="165"/>
      <c r="M41" s="165"/>
      <c r="N41" s="165" t="s">
        <v>181</v>
      </c>
      <c r="O41" s="165"/>
      <c r="P41" s="144"/>
    </row>
    <row r="42" spans="1:16" ht="26.25" customHeight="1">
      <c r="A42" s="143">
        <v>32</v>
      </c>
      <c r="B42" s="270"/>
      <c r="C42" s="248" t="s">
        <v>184</v>
      </c>
      <c r="D42" s="215" t="s">
        <v>167</v>
      </c>
      <c r="E42" s="165" t="s">
        <v>166</v>
      </c>
      <c r="F42" s="165" t="s">
        <v>23</v>
      </c>
      <c r="G42" s="165">
        <v>64</v>
      </c>
      <c r="H42" s="165">
        <v>4</v>
      </c>
      <c r="I42" s="165"/>
      <c r="J42" s="165">
        <v>64</v>
      </c>
      <c r="K42" s="165"/>
      <c r="L42" s="165"/>
      <c r="M42" s="165"/>
      <c r="N42" s="165">
        <v>4</v>
      </c>
      <c r="O42" s="165"/>
      <c r="P42" s="144"/>
    </row>
    <row r="43" spans="1:16" ht="19.5" customHeight="1">
      <c r="A43" s="143">
        <v>31</v>
      </c>
      <c r="B43" s="270"/>
      <c r="C43" s="211" t="s">
        <v>119</v>
      </c>
      <c r="D43" s="229" t="s">
        <v>157</v>
      </c>
      <c r="E43" s="133"/>
      <c r="F43" s="133" t="s">
        <v>23</v>
      </c>
      <c r="G43" s="133">
        <v>30</v>
      </c>
      <c r="H43" s="133">
        <v>1</v>
      </c>
      <c r="I43" s="133">
        <v>0</v>
      </c>
      <c r="J43" s="133">
        <v>30</v>
      </c>
      <c r="K43" s="133"/>
      <c r="L43" s="133" t="s">
        <v>51</v>
      </c>
      <c r="M43" s="133"/>
      <c r="N43" s="133"/>
      <c r="O43" s="181"/>
      <c r="P43" s="167"/>
    </row>
    <row r="44" spans="1:16" ht="19.5" customHeight="1">
      <c r="A44" s="143">
        <v>32</v>
      </c>
      <c r="B44" s="270"/>
      <c r="C44" s="211" t="s">
        <v>120</v>
      </c>
      <c r="D44" s="170" t="s">
        <v>157</v>
      </c>
      <c r="E44" s="166"/>
      <c r="F44" s="166" t="s">
        <v>152</v>
      </c>
      <c r="G44" s="166">
        <v>30</v>
      </c>
      <c r="H44" s="166">
        <v>1</v>
      </c>
      <c r="I44" s="166">
        <v>0</v>
      </c>
      <c r="J44" s="166">
        <v>30</v>
      </c>
      <c r="K44" s="166"/>
      <c r="L44" s="181"/>
      <c r="M44" s="166" t="s">
        <v>153</v>
      </c>
      <c r="N44" s="169"/>
      <c r="O44" s="166"/>
      <c r="P44" s="167"/>
    </row>
    <row r="45" spans="1:16" ht="19.5" customHeight="1">
      <c r="A45" s="143">
        <v>33</v>
      </c>
      <c r="B45" s="270"/>
      <c r="C45" s="211" t="s">
        <v>121</v>
      </c>
      <c r="D45" s="170" t="s">
        <v>157</v>
      </c>
      <c r="E45" s="166"/>
      <c r="F45" s="166" t="s">
        <v>152</v>
      </c>
      <c r="G45" s="166">
        <v>30</v>
      </c>
      <c r="H45" s="166">
        <v>1</v>
      </c>
      <c r="I45" s="166">
        <v>0</v>
      </c>
      <c r="J45" s="166">
        <v>30</v>
      </c>
      <c r="K45" s="166"/>
      <c r="L45" s="166"/>
      <c r="M45" s="181"/>
      <c r="N45" s="166" t="s">
        <v>153</v>
      </c>
      <c r="O45" s="166"/>
      <c r="P45" s="167"/>
    </row>
    <row r="46" spans="1:16" ht="19.5" customHeight="1" thickBot="1">
      <c r="A46" s="204">
        <v>34</v>
      </c>
      <c r="B46" s="271"/>
      <c r="C46" s="232" t="s">
        <v>122</v>
      </c>
      <c r="D46" s="197" t="s">
        <v>52</v>
      </c>
      <c r="E46" s="171"/>
      <c r="F46" s="171" t="s">
        <v>26</v>
      </c>
      <c r="G46" s="171">
        <v>420</v>
      </c>
      <c r="H46" s="171">
        <v>14</v>
      </c>
      <c r="I46" s="171">
        <v>0</v>
      </c>
      <c r="J46" s="171">
        <v>420</v>
      </c>
      <c r="K46" s="171"/>
      <c r="L46" s="171"/>
      <c r="M46" s="171"/>
      <c r="N46" s="171"/>
      <c r="O46" s="171"/>
      <c r="P46" s="173" t="s">
        <v>20</v>
      </c>
    </row>
    <row r="47" spans="1:16" ht="19.5" customHeight="1" thickBot="1">
      <c r="A47" s="272" t="s">
        <v>46</v>
      </c>
      <c r="B47" s="273"/>
      <c r="C47" s="273"/>
      <c r="D47" s="273"/>
      <c r="E47" s="273"/>
      <c r="F47" s="274"/>
      <c r="G47" s="198">
        <f>SUM(G37:G46)</f>
        <v>774</v>
      </c>
      <c r="H47" s="198">
        <f t="shared" ref="H47:O47" si="2">SUM(H37:H46)</f>
        <v>33</v>
      </c>
      <c r="I47" s="198">
        <f>SUM(I43:I46)</f>
        <v>0</v>
      </c>
      <c r="J47" s="198">
        <f t="shared" si="2"/>
        <v>774</v>
      </c>
      <c r="K47" s="198">
        <f t="shared" si="2"/>
        <v>0</v>
      </c>
      <c r="L47" s="198">
        <v>6</v>
      </c>
      <c r="M47" s="198">
        <f t="shared" si="2"/>
        <v>0</v>
      </c>
      <c r="N47" s="198">
        <v>8</v>
      </c>
      <c r="O47" s="198">
        <f t="shared" si="2"/>
        <v>3</v>
      </c>
      <c r="P47" s="199"/>
    </row>
    <row r="48" spans="1:16" ht="19.5" customHeight="1" thickBot="1">
      <c r="A48" s="253" t="s">
        <v>44</v>
      </c>
      <c r="B48" s="254"/>
      <c r="C48" s="254"/>
      <c r="D48" s="254"/>
      <c r="E48" s="254"/>
      <c r="F48" s="255"/>
      <c r="G48" s="200">
        <f t="shared" ref="G48:O48" si="3">G24+G31+G36+G47</f>
        <v>1600</v>
      </c>
      <c r="H48" s="200">
        <f t="shared" si="3"/>
        <v>85</v>
      </c>
      <c r="I48" s="200">
        <f>SUM(I24,I31,I36)</f>
        <v>674</v>
      </c>
      <c r="J48" s="200">
        <f>SUM(J24,J31,J36,J47)</f>
        <v>926</v>
      </c>
      <c r="K48" s="200">
        <f t="shared" si="3"/>
        <v>13</v>
      </c>
      <c r="L48" s="200">
        <f t="shared" si="3"/>
        <v>15</v>
      </c>
      <c r="M48" s="200">
        <f t="shared" si="3"/>
        <v>17</v>
      </c>
      <c r="N48" s="200">
        <f t="shared" si="3"/>
        <v>19</v>
      </c>
      <c r="O48" s="200">
        <f t="shared" si="3"/>
        <v>11</v>
      </c>
      <c r="P48" s="201"/>
    </row>
    <row r="49" spans="1:16" ht="27" customHeight="1">
      <c r="A49" s="138">
        <v>35</v>
      </c>
      <c r="B49" s="266" t="s">
        <v>141</v>
      </c>
      <c r="C49" s="141"/>
      <c r="D49" s="202" t="s">
        <v>142</v>
      </c>
      <c r="E49" s="141"/>
      <c r="F49" s="141" t="s">
        <v>143</v>
      </c>
      <c r="G49" s="141">
        <v>30</v>
      </c>
      <c r="H49" s="141">
        <v>2</v>
      </c>
      <c r="I49" s="141">
        <v>30</v>
      </c>
      <c r="J49" s="203">
        <v>0</v>
      </c>
      <c r="K49" s="141"/>
      <c r="L49" s="141"/>
      <c r="M49" s="141" t="s">
        <v>144</v>
      </c>
      <c r="N49" s="141"/>
      <c r="O49" s="141"/>
      <c r="P49" s="142"/>
    </row>
    <row r="50" spans="1:16" ht="27" customHeight="1">
      <c r="A50" s="143">
        <v>36</v>
      </c>
      <c r="B50" s="267"/>
      <c r="C50" s="139"/>
      <c r="D50" s="233" t="s">
        <v>154</v>
      </c>
      <c r="E50" s="139"/>
      <c r="F50" s="139" t="s">
        <v>143</v>
      </c>
      <c r="G50" s="139">
        <v>60</v>
      </c>
      <c r="H50" s="139">
        <v>4</v>
      </c>
      <c r="I50" s="139">
        <v>30</v>
      </c>
      <c r="J50" s="234">
        <v>30</v>
      </c>
      <c r="K50" s="139"/>
      <c r="L50" s="139"/>
      <c r="M50" s="139" t="s">
        <v>155</v>
      </c>
      <c r="N50" s="139" t="s">
        <v>155</v>
      </c>
      <c r="O50" s="139"/>
      <c r="P50" s="144"/>
    </row>
    <row r="51" spans="1:16" ht="52.5" customHeight="1" thickBot="1">
      <c r="A51" s="204">
        <v>37</v>
      </c>
      <c r="B51" s="268"/>
      <c r="C51" s="206"/>
      <c r="D51" s="205" t="s">
        <v>156</v>
      </c>
      <c r="E51" s="206"/>
      <c r="F51" s="206" t="s">
        <v>143</v>
      </c>
      <c r="G51" s="206"/>
      <c r="H51" s="206">
        <v>2</v>
      </c>
      <c r="I51" s="206"/>
      <c r="J51" s="207"/>
      <c r="K51" s="206"/>
      <c r="L51" s="206"/>
      <c r="M51" s="206"/>
      <c r="N51" s="206"/>
      <c r="O51" s="206"/>
      <c r="P51" s="208"/>
    </row>
    <row r="52" spans="1:16" ht="19.5" customHeight="1" thickBot="1">
      <c r="A52" s="256" t="s">
        <v>44</v>
      </c>
      <c r="B52" s="264"/>
      <c r="C52" s="264"/>
      <c r="D52" s="264"/>
      <c r="E52" s="264"/>
      <c r="F52" s="265"/>
      <c r="G52" s="198">
        <f t="shared" ref="G52:L52" si="4">SUM(G49:G51)</f>
        <v>90</v>
      </c>
      <c r="H52" s="198">
        <f t="shared" si="4"/>
        <v>8</v>
      </c>
      <c r="I52" s="198">
        <f t="shared" si="4"/>
        <v>60</v>
      </c>
      <c r="J52" s="198">
        <f t="shared" si="4"/>
        <v>30</v>
      </c>
      <c r="K52" s="198">
        <f t="shared" si="4"/>
        <v>0</v>
      </c>
      <c r="L52" s="198">
        <f t="shared" si="4"/>
        <v>0</v>
      </c>
      <c r="M52" s="198">
        <v>4</v>
      </c>
      <c r="N52" s="198">
        <v>2</v>
      </c>
      <c r="O52" s="198">
        <f>SUM(O49:O51)</f>
        <v>0</v>
      </c>
      <c r="P52" s="199"/>
    </row>
    <row r="53" spans="1:16" ht="19.5" customHeight="1" thickBot="1">
      <c r="A53" s="275" t="s">
        <v>55</v>
      </c>
      <c r="B53" s="276"/>
      <c r="C53" s="276"/>
      <c r="D53" s="276"/>
      <c r="E53" s="276"/>
      <c r="F53" s="277"/>
      <c r="G53" s="209">
        <f t="shared" ref="G53:O53" si="5">G15+G48+G52</f>
        <v>2299</v>
      </c>
      <c r="H53" s="209">
        <f t="shared" si="5"/>
        <v>130</v>
      </c>
      <c r="I53" s="209">
        <f t="shared" si="5"/>
        <v>1025</v>
      </c>
      <c r="J53" s="209">
        <f t="shared" si="5"/>
        <v>1274</v>
      </c>
      <c r="K53" s="209">
        <f t="shared" si="5"/>
        <v>27</v>
      </c>
      <c r="L53" s="209">
        <f t="shared" si="5"/>
        <v>26</v>
      </c>
      <c r="M53" s="209">
        <f t="shared" si="5"/>
        <v>25</v>
      </c>
      <c r="N53" s="209">
        <f t="shared" si="5"/>
        <v>23</v>
      </c>
      <c r="O53" s="209">
        <f t="shared" si="5"/>
        <v>11</v>
      </c>
      <c r="P53" s="213"/>
    </row>
  </sheetData>
  <sheetProtection insertRows="0" selectLockedCells="1"/>
  <mergeCells count="26">
    <mergeCell ref="A53:F53"/>
    <mergeCell ref="A2:A4"/>
    <mergeCell ref="B2:B4"/>
    <mergeCell ref="B5:B14"/>
    <mergeCell ref="B25:B30"/>
    <mergeCell ref="B32:B35"/>
    <mergeCell ref="C2:C4"/>
    <mergeCell ref="A31:F31"/>
    <mergeCell ref="A36:F36"/>
    <mergeCell ref="B16:B23"/>
    <mergeCell ref="A48:F48"/>
    <mergeCell ref="A52:F52"/>
    <mergeCell ref="B49:B51"/>
    <mergeCell ref="B37:B46"/>
    <mergeCell ref="A47:F47"/>
    <mergeCell ref="K2:P2"/>
    <mergeCell ref="A15:F15"/>
    <mergeCell ref="A24:F24"/>
    <mergeCell ref="D2:D4"/>
    <mergeCell ref="E2:E4"/>
    <mergeCell ref="F2:F4"/>
    <mergeCell ref="G2:G4"/>
    <mergeCell ref="I3:I4"/>
    <mergeCell ref="J3:J4"/>
    <mergeCell ref="H2:H4"/>
    <mergeCell ref="I2:J2"/>
  </mergeCells>
  <phoneticPr fontId="1" type="noConversion"/>
  <printOptions horizontalCentered="1"/>
  <pageMargins left="0.55069444444444449" right="0.55069444444444449" top="0.98402777777777772" bottom="0.98402777777777772" header="0.51111111111111107" footer="0.5111111111111110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3"/>
  <sheetViews>
    <sheetView topLeftCell="A28" workbookViewId="0">
      <selection activeCell="O40" sqref="O40"/>
    </sheetView>
  </sheetViews>
  <sheetFormatPr defaultRowHeight="12"/>
  <cols>
    <col min="1" max="1" width="3" style="3" customWidth="1"/>
    <col min="2" max="2" width="3.375" style="3" customWidth="1"/>
    <col min="3" max="3" width="3.5" style="3" customWidth="1"/>
    <col min="4" max="4" width="7.625" style="3" customWidth="1"/>
    <col min="5" max="5" width="13.375" style="3" customWidth="1"/>
    <col min="6" max="6" width="4" style="3" customWidth="1"/>
    <col min="7" max="7" width="3.875" style="3" customWidth="1"/>
    <col min="8" max="8" width="5" style="3" customWidth="1"/>
    <col min="9" max="9" width="3.75" style="3" customWidth="1"/>
    <col min="10" max="10" width="4.5" style="3" customWidth="1"/>
    <col min="11" max="11" width="4.875" style="3" customWidth="1"/>
    <col min="12" max="17" width="5" style="3" customWidth="1"/>
    <col min="18" max="16384" width="9" style="3"/>
  </cols>
  <sheetData>
    <row r="1" spans="1:17" ht="15" customHeight="1" thickBot="1">
      <c r="A1" s="70" t="s">
        <v>57</v>
      </c>
    </row>
    <row r="2" spans="1:17">
      <c r="A2" s="332" t="s">
        <v>0</v>
      </c>
      <c r="B2" s="328" t="s">
        <v>1</v>
      </c>
      <c r="C2" s="305"/>
      <c r="D2" s="328" t="s">
        <v>2</v>
      </c>
      <c r="E2" s="328" t="s">
        <v>3</v>
      </c>
      <c r="F2" s="305" t="s">
        <v>4</v>
      </c>
      <c r="G2" s="328" t="s">
        <v>5</v>
      </c>
      <c r="H2" s="328" t="s">
        <v>6</v>
      </c>
      <c r="I2" s="328" t="s">
        <v>7</v>
      </c>
      <c r="J2" s="328" t="s">
        <v>8</v>
      </c>
      <c r="K2" s="328"/>
      <c r="L2" s="328" t="s">
        <v>9</v>
      </c>
      <c r="M2" s="328"/>
      <c r="N2" s="328"/>
      <c r="O2" s="328"/>
      <c r="P2" s="328"/>
      <c r="Q2" s="329"/>
    </row>
    <row r="3" spans="1:17" ht="14.25" customHeight="1">
      <c r="A3" s="333"/>
      <c r="B3" s="330"/>
      <c r="C3" s="306"/>
      <c r="D3" s="330"/>
      <c r="E3" s="330"/>
      <c r="F3" s="306"/>
      <c r="G3" s="330"/>
      <c r="H3" s="330"/>
      <c r="I3" s="330"/>
      <c r="J3" s="330" t="s">
        <v>10</v>
      </c>
      <c r="K3" s="330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37" t="s">
        <v>17</v>
      </c>
    </row>
    <row r="4" spans="1:17" ht="24.75" thickBot="1">
      <c r="A4" s="334"/>
      <c r="B4" s="331"/>
      <c r="C4" s="307"/>
      <c r="D4" s="331"/>
      <c r="E4" s="331"/>
      <c r="F4" s="307"/>
      <c r="G4" s="331"/>
      <c r="H4" s="331"/>
      <c r="I4" s="331"/>
      <c r="J4" s="331"/>
      <c r="K4" s="331"/>
      <c r="L4" s="5" t="s">
        <v>18</v>
      </c>
      <c r="M4" s="5" t="s">
        <v>19</v>
      </c>
      <c r="N4" s="5" t="s">
        <v>19</v>
      </c>
      <c r="O4" s="5" t="s">
        <v>19</v>
      </c>
      <c r="P4" s="38" t="s">
        <v>58</v>
      </c>
      <c r="Q4" s="39" t="s">
        <v>20</v>
      </c>
    </row>
    <row r="5" spans="1:17" ht="24" customHeight="1">
      <c r="A5" s="6">
        <v>1</v>
      </c>
      <c r="B5" s="299" t="s">
        <v>60</v>
      </c>
      <c r="C5" s="299" t="s">
        <v>59</v>
      </c>
      <c r="D5" s="7" t="s">
        <v>21</v>
      </c>
      <c r="E5" s="8" t="s">
        <v>22</v>
      </c>
      <c r="F5" s="9"/>
      <c r="G5" s="9" t="s">
        <v>23</v>
      </c>
      <c r="H5" s="9">
        <v>45</v>
      </c>
      <c r="I5" s="9">
        <v>3</v>
      </c>
      <c r="J5" s="9">
        <v>30</v>
      </c>
      <c r="K5" s="9">
        <v>15</v>
      </c>
      <c r="L5" s="9">
        <v>3</v>
      </c>
      <c r="M5" s="9"/>
      <c r="N5" s="9"/>
      <c r="O5" s="9"/>
      <c r="P5" s="9"/>
      <c r="Q5" s="40"/>
    </row>
    <row r="6" spans="1:17" ht="36">
      <c r="A6" s="10">
        <v>2</v>
      </c>
      <c r="B6" s="300"/>
      <c r="C6" s="300"/>
      <c r="D6" s="7" t="s">
        <v>24</v>
      </c>
      <c r="E6" s="8" t="s">
        <v>25</v>
      </c>
      <c r="F6" s="7"/>
      <c r="G6" s="7" t="s">
        <v>26</v>
      </c>
      <c r="H6" s="7">
        <v>64</v>
      </c>
      <c r="I6" s="7">
        <v>4</v>
      </c>
      <c r="J6" s="7">
        <v>64</v>
      </c>
      <c r="K6" s="7">
        <v>0</v>
      </c>
      <c r="L6" s="7"/>
      <c r="M6" s="7">
        <v>2</v>
      </c>
      <c r="N6" s="7">
        <v>2</v>
      </c>
      <c r="O6" s="7"/>
      <c r="P6" s="7"/>
      <c r="Q6" s="41"/>
    </row>
    <row r="7" spans="1:17" ht="24">
      <c r="A7" s="10">
        <v>3</v>
      </c>
      <c r="B7" s="300"/>
      <c r="C7" s="300"/>
      <c r="D7" s="7" t="s">
        <v>27</v>
      </c>
      <c r="E7" s="8" t="s">
        <v>28</v>
      </c>
      <c r="F7" s="7"/>
      <c r="G7" s="7" t="s">
        <v>23</v>
      </c>
      <c r="H7" s="7">
        <v>62</v>
      </c>
      <c r="I7" s="7">
        <v>4</v>
      </c>
      <c r="J7" s="7">
        <v>0</v>
      </c>
      <c r="K7" s="7">
        <v>62</v>
      </c>
      <c r="L7" s="7">
        <v>2</v>
      </c>
      <c r="M7" s="7">
        <v>2</v>
      </c>
      <c r="N7" s="7"/>
      <c r="O7" s="7"/>
      <c r="P7" s="7"/>
      <c r="Q7" s="41"/>
    </row>
    <row r="8" spans="1:17" ht="24">
      <c r="A8" s="10">
        <v>4</v>
      </c>
      <c r="B8" s="300"/>
      <c r="C8" s="300"/>
      <c r="D8" s="7" t="s">
        <v>29</v>
      </c>
      <c r="E8" s="11" t="s">
        <v>56</v>
      </c>
      <c r="F8" s="7"/>
      <c r="G8" s="7" t="s">
        <v>26</v>
      </c>
      <c r="H8" s="7">
        <v>188</v>
      </c>
      <c r="I8" s="7">
        <v>12</v>
      </c>
      <c r="J8" s="7">
        <v>94</v>
      </c>
      <c r="K8" s="7">
        <v>94</v>
      </c>
      <c r="L8" s="7">
        <v>4</v>
      </c>
      <c r="M8" s="7">
        <v>4</v>
      </c>
      <c r="N8" s="7">
        <v>2</v>
      </c>
      <c r="O8" s="7">
        <v>2</v>
      </c>
      <c r="P8" s="7"/>
      <c r="Q8" s="41"/>
    </row>
    <row r="9" spans="1:17" ht="24">
      <c r="A9" s="10">
        <v>5</v>
      </c>
      <c r="B9" s="300"/>
      <c r="C9" s="300"/>
      <c r="D9" s="7" t="s">
        <v>30</v>
      </c>
      <c r="E9" s="8" t="s">
        <v>31</v>
      </c>
      <c r="F9" s="7"/>
      <c r="G9" s="7" t="s">
        <v>23</v>
      </c>
      <c r="H9" s="7">
        <v>96</v>
      </c>
      <c r="I9" s="7">
        <v>6</v>
      </c>
      <c r="J9" s="7">
        <v>48</v>
      </c>
      <c r="K9" s="7">
        <v>48</v>
      </c>
      <c r="L9" s="7" t="s">
        <v>32</v>
      </c>
      <c r="M9" s="7">
        <v>3</v>
      </c>
      <c r="N9" s="7" t="s">
        <v>124</v>
      </c>
      <c r="O9" s="7"/>
      <c r="P9" s="7"/>
      <c r="Q9" s="41"/>
    </row>
    <row r="10" spans="1:17" ht="30" customHeight="1">
      <c r="A10" s="10">
        <v>6</v>
      </c>
      <c r="B10" s="300"/>
      <c r="C10" s="300"/>
      <c r="D10" s="7" t="s">
        <v>33</v>
      </c>
      <c r="E10" s="8" t="s">
        <v>34</v>
      </c>
      <c r="F10" s="7"/>
      <c r="G10" s="7" t="s">
        <v>23</v>
      </c>
      <c r="H10" s="7">
        <v>16</v>
      </c>
      <c r="I10" s="7">
        <v>1</v>
      </c>
      <c r="J10" s="7">
        <v>16</v>
      </c>
      <c r="K10" s="7">
        <v>0</v>
      </c>
      <c r="L10" s="7" t="s">
        <v>35</v>
      </c>
      <c r="M10" s="7" t="s">
        <v>35</v>
      </c>
      <c r="N10" s="7" t="s">
        <v>35</v>
      </c>
      <c r="O10" s="7" t="s">
        <v>35</v>
      </c>
      <c r="P10" s="7" t="s">
        <v>35</v>
      </c>
      <c r="Q10" s="41"/>
    </row>
    <row r="11" spans="1:17" ht="24">
      <c r="A11" s="12">
        <v>7</v>
      </c>
      <c r="B11" s="300"/>
      <c r="C11" s="300"/>
      <c r="D11" s="7" t="s">
        <v>36</v>
      </c>
      <c r="E11" s="13" t="s">
        <v>37</v>
      </c>
      <c r="F11" s="14"/>
      <c r="G11" s="14" t="s">
        <v>23</v>
      </c>
      <c r="H11" s="14">
        <v>30</v>
      </c>
      <c r="I11" s="14">
        <v>2</v>
      </c>
      <c r="J11" s="14">
        <v>15</v>
      </c>
      <c r="K11" s="14">
        <v>15</v>
      </c>
      <c r="L11" s="14" t="s">
        <v>38</v>
      </c>
      <c r="M11" s="14" t="s">
        <v>38</v>
      </c>
      <c r="N11" s="14" t="s">
        <v>38</v>
      </c>
      <c r="O11" s="14" t="s">
        <v>38</v>
      </c>
      <c r="P11" s="14" t="s">
        <v>38</v>
      </c>
      <c r="Q11" s="42"/>
    </row>
    <row r="12" spans="1:17" ht="24" customHeight="1">
      <c r="A12" s="12">
        <v>8</v>
      </c>
      <c r="B12" s="300"/>
      <c r="C12" s="300"/>
      <c r="D12" s="81"/>
      <c r="E12" s="82" t="s">
        <v>64</v>
      </c>
      <c r="F12" s="83"/>
      <c r="G12" s="83" t="s">
        <v>23</v>
      </c>
      <c r="H12" s="86">
        <v>32</v>
      </c>
      <c r="I12" s="86">
        <v>2</v>
      </c>
      <c r="J12" s="86">
        <v>16</v>
      </c>
      <c r="K12" s="86">
        <v>16</v>
      </c>
      <c r="L12" s="86" t="s">
        <v>125</v>
      </c>
      <c r="M12" s="86" t="s">
        <v>125</v>
      </c>
      <c r="N12" s="86" t="s">
        <v>125</v>
      </c>
      <c r="O12" s="86" t="s">
        <v>125</v>
      </c>
      <c r="P12" s="86"/>
      <c r="Q12" s="87"/>
    </row>
    <row r="13" spans="1:17" ht="24">
      <c r="A13" s="12">
        <v>9</v>
      </c>
      <c r="B13" s="300"/>
      <c r="C13" s="300"/>
      <c r="D13" s="7" t="s">
        <v>39</v>
      </c>
      <c r="E13" s="8" t="s">
        <v>40</v>
      </c>
      <c r="F13" s="7"/>
      <c r="G13" s="7" t="s">
        <v>23</v>
      </c>
      <c r="H13" s="7">
        <v>16</v>
      </c>
      <c r="I13" s="7">
        <v>1</v>
      </c>
      <c r="J13" s="7">
        <v>8</v>
      </c>
      <c r="K13" s="7">
        <v>8</v>
      </c>
      <c r="L13" s="7" t="s">
        <v>35</v>
      </c>
      <c r="M13" s="7" t="s">
        <v>35</v>
      </c>
      <c r="N13" s="7" t="s">
        <v>35</v>
      </c>
      <c r="O13" s="7" t="s">
        <v>35</v>
      </c>
      <c r="P13" s="7"/>
      <c r="Q13" s="41"/>
    </row>
    <row r="14" spans="1:17" ht="27" customHeight="1">
      <c r="A14" s="12">
        <v>10</v>
      </c>
      <c r="B14" s="300"/>
      <c r="C14" s="301"/>
      <c r="D14" s="78" t="s">
        <v>41</v>
      </c>
      <c r="E14" s="8" t="s">
        <v>42</v>
      </c>
      <c r="F14" s="7"/>
      <c r="G14" s="7" t="s">
        <v>23</v>
      </c>
      <c r="H14" s="7">
        <v>60</v>
      </c>
      <c r="I14" s="7">
        <v>2</v>
      </c>
      <c r="J14" s="7">
        <v>0</v>
      </c>
      <c r="K14" s="7">
        <v>60</v>
      </c>
      <c r="L14" s="7" t="s">
        <v>43</v>
      </c>
      <c r="M14" s="7"/>
      <c r="N14" s="7"/>
      <c r="O14" s="7"/>
      <c r="P14" s="7"/>
      <c r="Q14" s="41"/>
    </row>
    <row r="15" spans="1:17" ht="38.25" customHeight="1" thickBot="1">
      <c r="A15" s="12">
        <v>11</v>
      </c>
      <c r="B15" s="316"/>
      <c r="C15" s="71" t="s">
        <v>61</v>
      </c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43"/>
    </row>
    <row r="16" spans="1:17" s="1" customFormat="1" ht="19.5" customHeight="1" thickBot="1">
      <c r="A16" s="321" t="s">
        <v>44</v>
      </c>
      <c r="B16" s="322"/>
      <c r="C16" s="322"/>
      <c r="D16" s="322"/>
      <c r="E16" s="322"/>
      <c r="F16" s="322"/>
      <c r="G16" s="323"/>
      <c r="H16" s="58">
        <f>SUM(H5:H15)</f>
        <v>609</v>
      </c>
      <c r="I16" s="58">
        <v>35</v>
      </c>
      <c r="J16" s="58">
        <f>SUM(J5:J15)</f>
        <v>291</v>
      </c>
      <c r="K16" s="58">
        <f>SUM(K5:K15)</f>
        <v>318</v>
      </c>
      <c r="L16" s="58">
        <v>11</v>
      </c>
      <c r="M16" s="58">
        <f>SUM(M5:M9)</f>
        <v>11</v>
      </c>
      <c r="N16" s="58">
        <f>SUM(N5:N9)</f>
        <v>4</v>
      </c>
      <c r="O16" s="58">
        <f>SUM(O5:O9)</f>
        <v>2</v>
      </c>
      <c r="P16" s="58"/>
      <c r="Q16" s="59"/>
    </row>
    <row r="17" spans="1:17" s="1" customFormat="1" ht="19.5" customHeight="1">
      <c r="A17" s="72">
        <v>12</v>
      </c>
      <c r="B17" s="324" t="s">
        <v>45</v>
      </c>
      <c r="C17" s="310" t="s">
        <v>62</v>
      </c>
      <c r="D17" s="113" t="s">
        <v>101</v>
      </c>
      <c r="E17" s="25" t="s">
        <v>73</v>
      </c>
      <c r="F17" s="22"/>
      <c r="G17" s="25" t="s">
        <v>95</v>
      </c>
      <c r="H17" s="25">
        <v>78</v>
      </c>
      <c r="I17" s="25">
        <v>5</v>
      </c>
      <c r="J17" s="25">
        <v>50</v>
      </c>
      <c r="K17" s="25">
        <v>28</v>
      </c>
      <c r="L17" s="25">
        <v>3</v>
      </c>
      <c r="M17" s="25" t="s">
        <v>94</v>
      </c>
      <c r="N17" s="20"/>
      <c r="O17" s="20"/>
      <c r="P17" s="20"/>
      <c r="Q17" s="45"/>
    </row>
    <row r="18" spans="1:17" s="2" customFormat="1" ht="19.5" customHeight="1">
      <c r="A18" s="76">
        <v>13</v>
      </c>
      <c r="B18" s="311"/>
      <c r="C18" s="311"/>
      <c r="D18" s="113" t="s">
        <v>102</v>
      </c>
      <c r="E18" s="25" t="s">
        <v>74</v>
      </c>
      <c r="F18" s="22"/>
      <c r="G18" s="25" t="s">
        <v>96</v>
      </c>
      <c r="H18" s="25">
        <v>45</v>
      </c>
      <c r="I18" s="25">
        <v>3</v>
      </c>
      <c r="J18" s="25">
        <v>36</v>
      </c>
      <c r="K18" s="25">
        <v>9</v>
      </c>
      <c r="L18" s="25">
        <v>3</v>
      </c>
      <c r="M18" s="25"/>
      <c r="N18" s="20"/>
      <c r="O18" s="20"/>
      <c r="P18" s="20"/>
      <c r="Q18" s="45"/>
    </row>
    <row r="19" spans="1:17" s="2" customFormat="1" ht="19.5" customHeight="1">
      <c r="A19" s="76">
        <v>14</v>
      </c>
      <c r="B19" s="311"/>
      <c r="C19" s="311"/>
      <c r="D19" s="113" t="s">
        <v>104</v>
      </c>
      <c r="E19" s="25" t="s">
        <v>75</v>
      </c>
      <c r="F19" s="20"/>
      <c r="G19" s="25" t="s">
        <v>95</v>
      </c>
      <c r="H19" s="25">
        <v>66</v>
      </c>
      <c r="I19" s="25">
        <v>4</v>
      </c>
      <c r="J19" s="25">
        <v>60</v>
      </c>
      <c r="K19" s="25">
        <v>6</v>
      </c>
      <c r="L19" s="25"/>
      <c r="M19" s="25" t="s">
        <v>78</v>
      </c>
      <c r="N19" s="20"/>
      <c r="O19" s="20"/>
      <c r="P19" s="20"/>
      <c r="Q19" s="45"/>
    </row>
    <row r="20" spans="1:17" s="2" customFormat="1" ht="19.5" customHeight="1">
      <c r="A20" s="76">
        <v>15</v>
      </c>
      <c r="B20" s="311"/>
      <c r="C20" s="311"/>
      <c r="D20" s="113" t="s">
        <v>100</v>
      </c>
      <c r="E20" s="25" t="s">
        <v>76</v>
      </c>
      <c r="F20" s="22" t="s">
        <v>98</v>
      </c>
      <c r="G20" s="25" t="s">
        <v>97</v>
      </c>
      <c r="H20" s="25">
        <v>89</v>
      </c>
      <c r="I20" s="25">
        <v>5</v>
      </c>
      <c r="J20" s="25">
        <v>80</v>
      </c>
      <c r="K20" s="25">
        <v>9</v>
      </c>
      <c r="L20" s="25">
        <v>3</v>
      </c>
      <c r="M20" s="25" t="s">
        <v>93</v>
      </c>
      <c r="N20" s="20"/>
      <c r="O20" s="20"/>
      <c r="P20" s="20"/>
      <c r="Q20" s="45"/>
    </row>
    <row r="21" spans="1:17" s="2" customFormat="1" ht="19.5" customHeight="1" thickBot="1">
      <c r="A21" s="76">
        <v>16</v>
      </c>
      <c r="B21" s="311"/>
      <c r="C21" s="311"/>
      <c r="D21" s="113" t="s">
        <v>103</v>
      </c>
      <c r="E21" s="2" t="s">
        <v>77</v>
      </c>
      <c r="F21" s="22"/>
      <c r="G21" s="25" t="s">
        <v>26</v>
      </c>
      <c r="H21" s="25">
        <v>64</v>
      </c>
      <c r="I21" s="25">
        <v>4</v>
      </c>
      <c r="J21" s="25">
        <v>64</v>
      </c>
      <c r="K21" s="25">
        <v>0</v>
      </c>
      <c r="L21" s="25"/>
      <c r="M21" s="25"/>
      <c r="N21" s="20">
        <v>4</v>
      </c>
      <c r="O21" s="20"/>
      <c r="P21" s="20"/>
      <c r="Q21" s="45"/>
    </row>
    <row r="22" spans="1:17" s="2" customFormat="1" ht="19.5" customHeight="1">
      <c r="A22" s="76">
        <v>17</v>
      </c>
      <c r="B22" s="311"/>
      <c r="C22" s="311"/>
      <c r="D22" s="113" t="s">
        <v>123</v>
      </c>
      <c r="E22" s="94" t="s">
        <v>72</v>
      </c>
      <c r="F22" s="62"/>
      <c r="G22" s="94" t="s">
        <v>95</v>
      </c>
      <c r="H22" s="115">
        <v>60</v>
      </c>
      <c r="I22" s="115">
        <v>4</v>
      </c>
      <c r="J22" s="115">
        <v>60</v>
      </c>
      <c r="K22" s="115">
        <v>0</v>
      </c>
      <c r="L22" s="115">
        <v>4</v>
      </c>
      <c r="M22" s="117"/>
      <c r="N22" s="116"/>
      <c r="O22" s="116"/>
      <c r="P22" s="116"/>
      <c r="Q22" s="118"/>
    </row>
    <row r="23" spans="1:17" s="2" customFormat="1" ht="19.5" customHeight="1">
      <c r="A23" s="76">
        <v>18</v>
      </c>
      <c r="B23" s="311"/>
      <c r="C23" s="311"/>
      <c r="D23" s="24"/>
      <c r="E23" s="21"/>
      <c r="F23" s="25"/>
      <c r="G23" s="20"/>
      <c r="H23" s="26"/>
      <c r="I23" s="26"/>
      <c r="J23" s="26"/>
      <c r="K23" s="26"/>
      <c r="L23" s="26"/>
      <c r="M23" s="26"/>
      <c r="N23" s="20"/>
      <c r="O23" s="20"/>
      <c r="P23" s="20"/>
      <c r="Q23" s="45"/>
    </row>
    <row r="24" spans="1:17" s="2" customFormat="1" ht="19.5" customHeight="1">
      <c r="A24" s="76">
        <v>19</v>
      </c>
      <c r="B24" s="311"/>
      <c r="C24" s="311"/>
      <c r="D24" s="27"/>
      <c r="E24" s="21"/>
      <c r="F24" s="28"/>
      <c r="G24" s="26"/>
      <c r="H24" s="26"/>
      <c r="I24" s="26"/>
      <c r="J24" s="26"/>
      <c r="K24" s="26"/>
      <c r="L24" s="26"/>
      <c r="M24" s="26"/>
      <c r="N24" s="26"/>
      <c r="O24" s="26"/>
      <c r="P24" s="20"/>
      <c r="Q24" s="45"/>
    </row>
    <row r="25" spans="1:17" s="2" customFormat="1" ht="19.5" customHeight="1" thickBot="1">
      <c r="A25" s="85">
        <v>20</v>
      </c>
      <c r="B25" s="312"/>
      <c r="C25" s="312"/>
      <c r="D25" s="63"/>
      <c r="E25" s="64"/>
      <c r="F25" s="65"/>
      <c r="G25" s="66"/>
      <c r="H25" s="66"/>
      <c r="I25" s="66"/>
      <c r="J25" s="66"/>
      <c r="K25" s="66"/>
      <c r="L25" s="67"/>
      <c r="M25" s="67"/>
      <c r="N25" s="66"/>
      <c r="O25" s="66"/>
      <c r="P25" s="66"/>
      <c r="Q25" s="47"/>
    </row>
    <row r="26" spans="1:17" ht="19.5" customHeight="1" thickBot="1">
      <c r="A26" s="325" t="s">
        <v>46</v>
      </c>
      <c r="B26" s="326"/>
      <c r="C26" s="326"/>
      <c r="D26" s="326"/>
      <c r="E26" s="326"/>
      <c r="F26" s="326"/>
      <c r="G26" s="327"/>
      <c r="H26" s="60">
        <f t="shared" ref="H26:P26" si="0">SUM(H17:H25)</f>
        <v>402</v>
      </c>
      <c r="I26" s="60">
        <f t="shared" si="0"/>
        <v>25</v>
      </c>
      <c r="J26" s="60">
        <f t="shared" si="0"/>
        <v>350</v>
      </c>
      <c r="K26" s="60">
        <f t="shared" si="0"/>
        <v>52</v>
      </c>
      <c r="L26" s="60">
        <f t="shared" si="0"/>
        <v>13</v>
      </c>
      <c r="M26" s="60">
        <f t="shared" si="0"/>
        <v>0</v>
      </c>
      <c r="N26" s="60">
        <f t="shared" si="0"/>
        <v>4</v>
      </c>
      <c r="O26" s="60">
        <f t="shared" si="0"/>
        <v>0</v>
      </c>
      <c r="P26" s="60">
        <f t="shared" si="0"/>
        <v>0</v>
      </c>
      <c r="Q26" s="61"/>
    </row>
    <row r="27" spans="1:17" s="2" customFormat="1" ht="19.5" customHeight="1">
      <c r="A27" s="30">
        <v>21</v>
      </c>
      <c r="B27" s="317" t="s">
        <v>47</v>
      </c>
      <c r="C27" s="313" t="s">
        <v>59</v>
      </c>
      <c r="D27" s="113" t="s">
        <v>109</v>
      </c>
      <c r="E27" s="100" t="s">
        <v>79</v>
      </c>
      <c r="F27" s="94"/>
      <c r="G27" s="25" t="s">
        <v>95</v>
      </c>
      <c r="H27" s="25">
        <v>48</v>
      </c>
      <c r="I27" s="25">
        <v>3</v>
      </c>
      <c r="J27" s="25">
        <v>39</v>
      </c>
      <c r="K27" s="25">
        <v>9</v>
      </c>
      <c r="L27" s="25"/>
      <c r="M27" s="25"/>
      <c r="N27" s="25">
        <v>3</v>
      </c>
      <c r="O27" s="25"/>
      <c r="P27" s="95"/>
      <c r="Q27" s="49"/>
    </row>
    <row r="28" spans="1:17" s="2" customFormat="1" ht="19.5" customHeight="1">
      <c r="A28" s="23">
        <v>22</v>
      </c>
      <c r="B28" s="319"/>
      <c r="C28" s="314"/>
      <c r="D28" s="113" t="s">
        <v>105</v>
      </c>
      <c r="E28" s="112" t="s">
        <v>106</v>
      </c>
      <c r="F28" s="99"/>
      <c r="G28" s="25" t="s">
        <v>23</v>
      </c>
      <c r="H28" s="25">
        <v>48</v>
      </c>
      <c r="I28" s="25">
        <v>3</v>
      </c>
      <c r="J28" s="25">
        <v>36</v>
      </c>
      <c r="K28" s="25">
        <v>12</v>
      </c>
      <c r="L28" s="25"/>
      <c r="M28" s="25"/>
      <c r="N28" s="25"/>
      <c r="O28" s="25">
        <v>3</v>
      </c>
      <c r="P28" s="101"/>
      <c r="Q28" s="45"/>
    </row>
    <row r="29" spans="1:17" s="2" customFormat="1" ht="19.5" customHeight="1">
      <c r="A29" s="23">
        <v>23</v>
      </c>
      <c r="B29" s="319"/>
      <c r="C29" s="314"/>
      <c r="D29" s="113" t="s">
        <v>108</v>
      </c>
      <c r="E29" s="114" t="s">
        <v>107</v>
      </c>
      <c r="F29" s="25"/>
      <c r="G29" s="25" t="s">
        <v>23</v>
      </c>
      <c r="H29" s="25">
        <v>50</v>
      </c>
      <c r="I29" s="25">
        <v>3</v>
      </c>
      <c r="J29" s="25">
        <v>38</v>
      </c>
      <c r="K29" s="25">
        <v>12</v>
      </c>
      <c r="L29" s="25"/>
      <c r="M29" s="25"/>
      <c r="O29" s="107"/>
      <c r="P29" s="25">
        <v>5</v>
      </c>
      <c r="Q29" s="45"/>
    </row>
    <row r="30" spans="1:17" s="2" customFormat="1" ht="19.5" customHeight="1">
      <c r="A30" s="23">
        <v>24</v>
      </c>
      <c r="B30" s="319"/>
      <c r="C30" s="314"/>
      <c r="D30" s="113" t="s">
        <v>112</v>
      </c>
      <c r="E30" s="100" t="s">
        <v>80</v>
      </c>
      <c r="F30" s="25" t="s">
        <v>99</v>
      </c>
      <c r="G30" s="25" t="s">
        <v>26</v>
      </c>
      <c r="H30" s="25">
        <v>48</v>
      </c>
      <c r="I30" s="98">
        <v>3</v>
      </c>
      <c r="J30" s="25">
        <v>39</v>
      </c>
      <c r="K30" s="25">
        <v>9</v>
      </c>
      <c r="L30" s="98"/>
      <c r="M30" s="98"/>
      <c r="N30" s="98">
        <v>3</v>
      </c>
      <c r="O30" s="25"/>
      <c r="Q30" s="45"/>
    </row>
    <row r="31" spans="1:17" s="2" customFormat="1" ht="19.5" customHeight="1" thickBot="1">
      <c r="A31" s="23">
        <v>25</v>
      </c>
      <c r="B31" s="319"/>
      <c r="C31" s="314"/>
      <c r="D31" s="113" t="s">
        <v>114</v>
      </c>
      <c r="E31" s="100" t="s">
        <v>81</v>
      </c>
      <c r="F31" s="108" t="s">
        <v>99</v>
      </c>
      <c r="G31" s="25" t="s">
        <v>95</v>
      </c>
      <c r="H31" s="25">
        <v>48</v>
      </c>
      <c r="I31" s="98">
        <v>3</v>
      </c>
      <c r="J31" s="25">
        <v>39</v>
      </c>
      <c r="K31" s="25">
        <v>9</v>
      </c>
      <c r="L31" s="98"/>
      <c r="M31" s="98"/>
      <c r="N31" s="25">
        <v>3</v>
      </c>
      <c r="O31" s="98"/>
      <c r="P31" s="96"/>
      <c r="Q31" s="45"/>
    </row>
    <row r="32" spans="1:17" s="2" customFormat="1" ht="19.5" customHeight="1" thickBot="1">
      <c r="A32" s="23">
        <v>26</v>
      </c>
      <c r="B32" s="320"/>
      <c r="C32" s="315"/>
      <c r="D32" s="113" t="s">
        <v>111</v>
      </c>
      <c r="E32" s="25" t="s">
        <v>83</v>
      </c>
      <c r="F32" s="94"/>
      <c r="G32" s="25" t="s">
        <v>26</v>
      </c>
      <c r="H32" s="102">
        <v>48</v>
      </c>
      <c r="I32" s="102">
        <v>3</v>
      </c>
      <c r="J32" s="102">
        <v>39</v>
      </c>
      <c r="K32" s="102">
        <v>9</v>
      </c>
      <c r="L32" s="102"/>
      <c r="M32" s="102"/>
      <c r="N32" s="102"/>
      <c r="O32" s="107">
        <v>3</v>
      </c>
      <c r="P32" s="105"/>
      <c r="Q32" s="47"/>
    </row>
    <row r="33" spans="1:17" s="1" customFormat="1" ht="19.5" customHeight="1" thickBot="1">
      <c r="A33" s="335" t="s">
        <v>46</v>
      </c>
      <c r="B33" s="336"/>
      <c r="C33" s="336"/>
      <c r="D33" s="336"/>
      <c r="E33" s="336"/>
      <c r="F33" s="336"/>
      <c r="G33" s="337"/>
      <c r="H33" s="18">
        <f>SUM(H27:H32)</f>
        <v>290</v>
      </c>
      <c r="I33" s="18">
        <f t="shared" ref="I33:P33" si="1">SUM(I27:I32)</f>
        <v>18</v>
      </c>
      <c r="J33" s="18">
        <f t="shared" si="1"/>
        <v>230</v>
      </c>
      <c r="K33" s="18">
        <f t="shared" si="1"/>
        <v>60</v>
      </c>
      <c r="L33" s="18">
        <f t="shared" si="1"/>
        <v>0</v>
      </c>
      <c r="M33" s="18">
        <f t="shared" si="1"/>
        <v>0</v>
      </c>
      <c r="N33" s="18">
        <f t="shared" si="1"/>
        <v>9</v>
      </c>
      <c r="O33" s="18">
        <f t="shared" si="1"/>
        <v>6</v>
      </c>
      <c r="P33" s="18">
        <f t="shared" si="1"/>
        <v>5</v>
      </c>
      <c r="Q33" s="44"/>
    </row>
    <row r="34" spans="1:17" s="2" customFormat="1" ht="19.5" customHeight="1">
      <c r="A34" s="30">
        <v>27</v>
      </c>
      <c r="B34" s="317" t="s">
        <v>48</v>
      </c>
      <c r="C34" s="313" t="s">
        <v>62</v>
      </c>
      <c r="D34" s="113" t="s">
        <v>110</v>
      </c>
      <c r="E34" s="25" t="s">
        <v>82</v>
      </c>
      <c r="F34" s="25"/>
      <c r="G34" s="25" t="s">
        <v>26</v>
      </c>
      <c r="H34" s="25">
        <v>48</v>
      </c>
      <c r="I34" s="25">
        <v>3</v>
      </c>
      <c r="J34" s="25">
        <v>39</v>
      </c>
      <c r="K34" s="25">
        <v>9</v>
      </c>
      <c r="L34" s="25"/>
      <c r="M34" s="25"/>
      <c r="N34" s="25"/>
      <c r="O34" s="25">
        <v>3</v>
      </c>
      <c r="P34" s="96"/>
      <c r="Q34" s="51"/>
    </row>
    <row r="35" spans="1:17" s="2" customFormat="1" ht="19.5" customHeight="1">
      <c r="A35" s="19">
        <v>28</v>
      </c>
      <c r="B35" s="318"/>
      <c r="C35" s="314"/>
      <c r="D35" s="113" t="s">
        <v>113</v>
      </c>
      <c r="E35" s="106" t="s">
        <v>91</v>
      </c>
      <c r="F35" s="109" t="s">
        <v>98</v>
      </c>
      <c r="G35" s="25" t="s">
        <v>26</v>
      </c>
      <c r="H35" s="102">
        <v>48</v>
      </c>
      <c r="I35" s="102">
        <v>3</v>
      </c>
      <c r="J35" s="102">
        <v>39</v>
      </c>
      <c r="K35" s="104">
        <v>9</v>
      </c>
      <c r="L35" s="102"/>
      <c r="M35" s="102"/>
      <c r="N35" s="102">
        <v>3</v>
      </c>
      <c r="O35" s="97"/>
      <c r="P35" s="103"/>
      <c r="Q35" s="52"/>
    </row>
    <row r="36" spans="1:17" s="2" customFormat="1" ht="19.5" customHeight="1">
      <c r="A36" s="19">
        <v>29</v>
      </c>
      <c r="B36" s="318"/>
      <c r="C36" s="314"/>
      <c r="D36" s="131" t="s">
        <v>127</v>
      </c>
      <c r="E36" s="121" t="s">
        <v>126</v>
      </c>
      <c r="F36" s="122"/>
      <c r="G36" s="117" t="s">
        <v>23</v>
      </c>
      <c r="H36" s="123">
        <v>48</v>
      </c>
      <c r="I36" s="123">
        <v>3</v>
      </c>
      <c r="J36" s="124">
        <v>39</v>
      </c>
      <c r="K36" s="125">
        <v>9</v>
      </c>
      <c r="L36" s="123"/>
      <c r="M36" s="123"/>
      <c r="N36" s="126"/>
      <c r="O36" s="123">
        <v>3</v>
      </c>
      <c r="P36" s="127"/>
      <c r="Q36" s="128"/>
    </row>
    <row r="37" spans="1:17" s="2" customFormat="1" ht="19.5" customHeight="1">
      <c r="A37" s="19">
        <v>30</v>
      </c>
      <c r="B37" s="318"/>
      <c r="C37" s="314"/>
      <c r="D37" s="132" t="s">
        <v>115</v>
      </c>
      <c r="E37" s="129" t="s">
        <v>84</v>
      </c>
      <c r="F37" s="121"/>
      <c r="G37" s="129" t="s">
        <v>23</v>
      </c>
      <c r="H37" s="123">
        <v>36</v>
      </c>
      <c r="I37" s="127">
        <v>2</v>
      </c>
      <c r="J37" s="130">
        <v>9</v>
      </c>
      <c r="K37" s="127">
        <v>27</v>
      </c>
      <c r="L37" s="127"/>
      <c r="M37" s="127"/>
      <c r="N37" s="127" t="s">
        <v>128</v>
      </c>
      <c r="O37" s="120"/>
      <c r="P37" s="127"/>
      <c r="Q37" s="128"/>
    </row>
    <row r="38" spans="1:17" s="2" customFormat="1" ht="19.5" customHeight="1">
      <c r="A38" s="19">
        <v>31</v>
      </c>
      <c r="B38" s="319"/>
      <c r="C38" s="314"/>
      <c r="D38" s="24"/>
      <c r="E38" s="21"/>
      <c r="F38" s="22"/>
      <c r="G38" s="20"/>
      <c r="H38" s="20"/>
      <c r="I38" s="20"/>
      <c r="J38" s="20"/>
      <c r="K38" s="20"/>
      <c r="L38" s="20"/>
      <c r="M38" s="20"/>
      <c r="N38" s="20"/>
      <c r="O38" s="50"/>
      <c r="P38" s="50"/>
      <c r="Q38" s="53"/>
    </row>
    <row r="39" spans="1:17" s="2" customFormat="1" ht="19.5" customHeight="1" thickBot="1">
      <c r="A39" s="19">
        <v>32</v>
      </c>
      <c r="B39" s="320"/>
      <c r="C39" s="315"/>
      <c r="D39" s="31"/>
      <c r="E39" s="21"/>
      <c r="F39" s="22"/>
      <c r="G39" s="20"/>
      <c r="H39" s="20"/>
      <c r="I39" s="20"/>
      <c r="J39" s="20"/>
      <c r="K39" s="20"/>
      <c r="L39" s="46"/>
      <c r="M39" s="46"/>
      <c r="N39" s="20"/>
      <c r="O39" s="20"/>
      <c r="P39" s="20"/>
      <c r="Q39" s="54"/>
    </row>
    <row r="40" spans="1:17" s="1" customFormat="1" ht="19.5" customHeight="1" thickBot="1">
      <c r="A40" s="335" t="s">
        <v>46</v>
      </c>
      <c r="B40" s="336"/>
      <c r="C40" s="336"/>
      <c r="D40" s="336"/>
      <c r="E40" s="336"/>
      <c r="F40" s="336"/>
      <c r="G40" s="337"/>
      <c r="H40" s="18">
        <f>SUM(H34:H39)</f>
        <v>180</v>
      </c>
      <c r="I40" s="18">
        <f t="shared" ref="I40:P40" si="2">SUM(I34:I39)</f>
        <v>11</v>
      </c>
      <c r="J40" s="18">
        <f t="shared" si="2"/>
        <v>126</v>
      </c>
      <c r="K40" s="18">
        <f t="shared" si="2"/>
        <v>54</v>
      </c>
      <c r="L40" s="18">
        <f t="shared" si="2"/>
        <v>0</v>
      </c>
      <c r="M40" s="18">
        <f t="shared" si="2"/>
        <v>0</v>
      </c>
      <c r="N40" s="18">
        <v>5</v>
      </c>
      <c r="O40" s="18">
        <f t="shared" si="2"/>
        <v>6</v>
      </c>
      <c r="P40" s="18">
        <f t="shared" si="2"/>
        <v>0</v>
      </c>
      <c r="Q40" s="44"/>
    </row>
    <row r="41" spans="1:17" ht="19.5" customHeight="1">
      <c r="A41" s="6">
        <v>33</v>
      </c>
      <c r="B41" s="308" t="s">
        <v>49</v>
      </c>
      <c r="C41" s="299" t="s">
        <v>62</v>
      </c>
      <c r="D41" s="9"/>
      <c r="E41" s="68" t="s">
        <v>50</v>
      </c>
      <c r="F41" s="9"/>
      <c r="G41" s="9" t="s">
        <v>23</v>
      </c>
      <c r="H41" s="32">
        <v>90</v>
      </c>
      <c r="I41" s="9">
        <v>3</v>
      </c>
      <c r="J41" s="9">
        <v>0</v>
      </c>
      <c r="K41" s="9">
        <v>90</v>
      </c>
      <c r="L41" s="9"/>
      <c r="M41" s="9" t="s">
        <v>51</v>
      </c>
      <c r="N41" s="9" t="s">
        <v>51</v>
      </c>
      <c r="O41" s="9" t="s">
        <v>51</v>
      </c>
      <c r="P41" s="32"/>
      <c r="Q41" s="40"/>
    </row>
    <row r="42" spans="1:17" ht="19.5" customHeight="1">
      <c r="A42" s="10">
        <v>34</v>
      </c>
      <c r="B42" s="309"/>
      <c r="C42" s="300"/>
      <c r="D42" s="113" t="s">
        <v>116</v>
      </c>
      <c r="E42" s="100" t="s">
        <v>85</v>
      </c>
      <c r="F42" s="99"/>
      <c r="G42" s="25" t="s">
        <v>23</v>
      </c>
      <c r="H42" s="96">
        <v>60</v>
      </c>
      <c r="I42" s="25">
        <v>4</v>
      </c>
      <c r="J42" s="25"/>
      <c r="K42" s="25">
        <v>60</v>
      </c>
      <c r="L42" s="2"/>
      <c r="M42" s="25" t="s">
        <v>86</v>
      </c>
      <c r="N42" s="25">
        <v>0</v>
      </c>
      <c r="O42" s="25"/>
      <c r="P42" s="96"/>
      <c r="Q42" s="45"/>
    </row>
    <row r="43" spans="1:17" ht="19.5" customHeight="1">
      <c r="A43" s="10">
        <v>35</v>
      </c>
      <c r="B43" s="309"/>
      <c r="C43" s="300"/>
      <c r="D43" s="113" t="s">
        <v>117</v>
      </c>
      <c r="E43" s="25" t="s">
        <v>87</v>
      </c>
      <c r="F43" s="110" t="s">
        <v>99</v>
      </c>
      <c r="G43" s="25" t="s">
        <v>23</v>
      </c>
      <c r="H43" s="96">
        <v>40</v>
      </c>
      <c r="I43" s="25">
        <v>2</v>
      </c>
      <c r="J43" s="25"/>
      <c r="K43" s="25">
        <v>40</v>
      </c>
      <c r="L43" s="25"/>
      <c r="M43" s="25" t="s">
        <v>88</v>
      </c>
      <c r="N43" s="25"/>
      <c r="O43" s="25"/>
      <c r="P43" s="96"/>
      <c r="Q43" s="45"/>
    </row>
    <row r="44" spans="1:17" ht="19.5" customHeight="1">
      <c r="A44" s="10">
        <v>36</v>
      </c>
      <c r="B44" s="309"/>
      <c r="C44" s="300"/>
      <c r="D44" s="113" t="s">
        <v>118</v>
      </c>
      <c r="E44" s="100" t="s">
        <v>89</v>
      </c>
      <c r="F44" s="25"/>
      <c r="G44" s="25" t="s">
        <v>23</v>
      </c>
      <c r="H44" s="96">
        <v>30</v>
      </c>
      <c r="I44" s="25">
        <v>2</v>
      </c>
      <c r="J44" s="25"/>
      <c r="K44" s="25">
        <v>30</v>
      </c>
      <c r="L44" s="25"/>
      <c r="M44" s="25"/>
      <c r="N44" s="25"/>
      <c r="O44" s="25"/>
      <c r="P44" s="25">
        <v>3</v>
      </c>
      <c r="Q44" s="45"/>
    </row>
    <row r="45" spans="1:17" ht="19.5" customHeight="1">
      <c r="A45" s="10">
        <v>37</v>
      </c>
      <c r="B45" s="309"/>
      <c r="C45" s="300"/>
      <c r="D45" s="88"/>
      <c r="E45" s="25" t="s">
        <v>90</v>
      </c>
      <c r="F45" s="111" t="s">
        <v>99</v>
      </c>
      <c r="G45" s="25" t="s">
        <v>23</v>
      </c>
      <c r="H45" s="96">
        <v>96</v>
      </c>
      <c r="I45" s="25">
        <v>6</v>
      </c>
      <c r="J45" s="25"/>
      <c r="K45" s="25">
        <v>96</v>
      </c>
      <c r="L45" s="25"/>
      <c r="M45" s="25"/>
      <c r="N45" s="25">
        <v>0</v>
      </c>
      <c r="O45" s="25" t="s">
        <v>92</v>
      </c>
      <c r="P45" s="96"/>
      <c r="Q45" s="45"/>
    </row>
    <row r="46" spans="1:17" ht="19.5" customHeight="1" thickBot="1">
      <c r="A46" s="10">
        <v>38</v>
      </c>
      <c r="B46" s="338"/>
      <c r="C46" s="316"/>
      <c r="D46" s="113" t="s">
        <v>122</v>
      </c>
      <c r="E46" s="69" t="s">
        <v>52</v>
      </c>
      <c r="F46" s="34"/>
      <c r="G46" s="34" t="s">
        <v>26</v>
      </c>
      <c r="H46" s="33">
        <v>420</v>
      </c>
      <c r="I46" s="33">
        <v>14</v>
      </c>
      <c r="J46" s="33">
        <v>0</v>
      </c>
      <c r="K46" s="33">
        <v>420</v>
      </c>
      <c r="L46" s="33"/>
      <c r="M46" s="33"/>
      <c r="N46" s="33"/>
      <c r="O46" s="33"/>
      <c r="P46" s="55"/>
      <c r="Q46" s="47" t="s">
        <v>53</v>
      </c>
    </row>
    <row r="47" spans="1:17" ht="19.5" customHeight="1" thickBot="1">
      <c r="A47" s="296" t="s">
        <v>46</v>
      </c>
      <c r="B47" s="297"/>
      <c r="C47" s="297"/>
      <c r="D47" s="297"/>
      <c r="E47" s="297"/>
      <c r="F47" s="297"/>
      <c r="G47" s="298"/>
      <c r="H47" s="29">
        <f>SUM(H41:H46)</f>
        <v>736</v>
      </c>
      <c r="I47" s="29">
        <f t="shared" ref="I47:P47" si="3">SUM(I41:I46)</f>
        <v>31</v>
      </c>
      <c r="J47" s="29">
        <f t="shared" si="3"/>
        <v>0</v>
      </c>
      <c r="K47" s="29">
        <f t="shared" si="3"/>
        <v>736</v>
      </c>
      <c r="L47" s="29">
        <f t="shared" si="3"/>
        <v>0</v>
      </c>
      <c r="M47" s="29">
        <f t="shared" si="3"/>
        <v>0</v>
      </c>
      <c r="N47" s="29">
        <f t="shared" si="3"/>
        <v>0</v>
      </c>
      <c r="O47" s="29">
        <f t="shared" si="3"/>
        <v>0</v>
      </c>
      <c r="P47" s="29">
        <f t="shared" si="3"/>
        <v>3</v>
      </c>
      <c r="Q47" s="48"/>
    </row>
    <row r="48" spans="1:17" ht="21" customHeight="1">
      <c r="A48" s="6">
        <v>39</v>
      </c>
      <c r="B48" s="308" t="s">
        <v>63</v>
      </c>
      <c r="C48" s="299" t="s">
        <v>61</v>
      </c>
      <c r="D48" s="9"/>
      <c r="E48" s="89" t="s">
        <v>67</v>
      </c>
      <c r="F48" s="9"/>
      <c r="G48" s="9" t="s">
        <v>65</v>
      </c>
      <c r="H48" s="9">
        <v>30</v>
      </c>
      <c r="I48" s="9">
        <v>2</v>
      </c>
      <c r="J48" s="9">
        <v>30</v>
      </c>
      <c r="K48" s="73">
        <v>0</v>
      </c>
      <c r="L48" s="9"/>
      <c r="M48" s="9"/>
      <c r="N48" s="9" t="s">
        <v>54</v>
      </c>
      <c r="O48" s="9"/>
      <c r="P48" s="9"/>
      <c r="Q48" s="40"/>
    </row>
    <row r="49" spans="1:17" ht="21" customHeight="1">
      <c r="A49" s="10">
        <v>40</v>
      </c>
      <c r="B49" s="309"/>
      <c r="C49" s="300"/>
      <c r="D49" s="24"/>
      <c r="E49" s="90" t="s">
        <v>68</v>
      </c>
      <c r="F49" s="17"/>
      <c r="G49" s="93" t="s">
        <v>66</v>
      </c>
      <c r="H49" s="17">
        <v>60</v>
      </c>
      <c r="I49" s="17">
        <v>4</v>
      </c>
      <c r="J49" s="17">
        <v>30</v>
      </c>
      <c r="K49" s="80">
        <v>30</v>
      </c>
      <c r="L49" s="17"/>
      <c r="M49" s="17"/>
      <c r="N49" s="93" t="s">
        <v>70</v>
      </c>
      <c r="O49" s="93" t="s">
        <v>71</v>
      </c>
      <c r="P49" s="17"/>
      <c r="Q49" s="43"/>
    </row>
    <row r="50" spans="1:17" ht="21" customHeight="1" thickBot="1">
      <c r="A50" s="79">
        <v>41</v>
      </c>
      <c r="B50" s="309"/>
      <c r="C50" s="301"/>
      <c r="D50" s="84"/>
      <c r="E50" s="91" t="s">
        <v>69</v>
      </c>
      <c r="F50" s="74"/>
      <c r="G50" s="74" t="s">
        <v>65</v>
      </c>
      <c r="H50" s="74"/>
      <c r="I50" s="74">
        <v>2</v>
      </c>
      <c r="J50" s="74"/>
      <c r="K50" s="75"/>
      <c r="L50" s="74"/>
      <c r="M50" s="74"/>
      <c r="N50" s="92"/>
      <c r="O50" s="74"/>
      <c r="P50" s="74"/>
      <c r="Q50" s="77"/>
    </row>
    <row r="51" spans="1:17" ht="19.5" customHeight="1" thickBot="1">
      <c r="A51" s="296" t="s">
        <v>46</v>
      </c>
      <c r="B51" s="297"/>
      <c r="C51" s="297"/>
      <c r="D51" s="297"/>
      <c r="E51" s="297"/>
      <c r="F51" s="297"/>
      <c r="G51" s="298"/>
      <c r="H51" s="29">
        <f>SUM(H48:H50)</f>
        <v>90</v>
      </c>
      <c r="I51" s="29">
        <f t="shared" ref="I51:P51" si="4">SUM(I48:I50)</f>
        <v>8</v>
      </c>
      <c r="J51" s="29">
        <f t="shared" si="4"/>
        <v>60</v>
      </c>
      <c r="K51" s="29">
        <f t="shared" si="4"/>
        <v>30</v>
      </c>
      <c r="L51" s="29">
        <f t="shared" si="4"/>
        <v>0</v>
      </c>
      <c r="M51" s="29">
        <f t="shared" si="4"/>
        <v>0</v>
      </c>
      <c r="N51" s="29">
        <f t="shared" si="4"/>
        <v>0</v>
      </c>
      <c r="O51" s="29">
        <f t="shared" si="4"/>
        <v>0</v>
      </c>
      <c r="P51" s="29">
        <f t="shared" si="4"/>
        <v>0</v>
      </c>
      <c r="Q51" s="48"/>
    </row>
    <row r="52" spans="1:17" ht="19.5" customHeight="1" thickBot="1">
      <c r="A52" s="321" t="s">
        <v>44</v>
      </c>
      <c r="B52" s="322"/>
      <c r="C52" s="322"/>
      <c r="D52" s="322"/>
      <c r="E52" s="322"/>
      <c r="F52" s="322"/>
      <c r="G52" s="323"/>
      <c r="H52" s="35">
        <f t="shared" ref="H52:P52" si="5">H26+H33+H40+H47+H51</f>
        <v>1698</v>
      </c>
      <c r="I52" s="35">
        <f t="shared" si="5"/>
        <v>93</v>
      </c>
      <c r="J52" s="35">
        <f t="shared" si="5"/>
        <v>766</v>
      </c>
      <c r="K52" s="35">
        <f t="shared" si="5"/>
        <v>932</v>
      </c>
      <c r="L52" s="35">
        <f t="shared" si="5"/>
        <v>13</v>
      </c>
      <c r="M52" s="35">
        <f t="shared" si="5"/>
        <v>0</v>
      </c>
      <c r="N52" s="35">
        <f t="shared" si="5"/>
        <v>18</v>
      </c>
      <c r="O52" s="35">
        <f t="shared" si="5"/>
        <v>12</v>
      </c>
      <c r="P52" s="35">
        <f t="shared" si="5"/>
        <v>8</v>
      </c>
      <c r="Q52" s="56"/>
    </row>
    <row r="53" spans="1:17" ht="19.5" customHeight="1" thickBot="1">
      <c r="A53" s="302" t="s">
        <v>55</v>
      </c>
      <c r="B53" s="303"/>
      <c r="C53" s="303"/>
      <c r="D53" s="303"/>
      <c r="E53" s="303"/>
      <c r="F53" s="303"/>
      <c r="G53" s="304"/>
      <c r="H53" s="36">
        <f t="shared" ref="H53:P53" si="6">H16+H52</f>
        <v>2307</v>
      </c>
      <c r="I53" s="36">
        <v>128</v>
      </c>
      <c r="J53" s="36">
        <f t="shared" si="6"/>
        <v>1057</v>
      </c>
      <c r="K53" s="36">
        <f t="shared" si="6"/>
        <v>1250</v>
      </c>
      <c r="L53" s="36">
        <f t="shared" si="6"/>
        <v>24</v>
      </c>
      <c r="M53" s="36">
        <f t="shared" si="6"/>
        <v>11</v>
      </c>
      <c r="N53" s="36">
        <f t="shared" si="6"/>
        <v>22</v>
      </c>
      <c r="O53" s="36">
        <f t="shared" si="6"/>
        <v>14</v>
      </c>
      <c r="P53" s="36">
        <f t="shared" si="6"/>
        <v>8</v>
      </c>
      <c r="Q53" s="57"/>
    </row>
  </sheetData>
  <mergeCells count="33">
    <mergeCell ref="A40:G40"/>
    <mergeCell ref="B41:B46"/>
    <mergeCell ref="A33:G33"/>
    <mergeCell ref="A26:G26"/>
    <mergeCell ref="B27:B32"/>
    <mergeCell ref="L2:Q2"/>
    <mergeCell ref="J3:J4"/>
    <mergeCell ref="K3:K4"/>
    <mergeCell ref="A2:A4"/>
    <mergeCell ref="H2:H4"/>
    <mergeCell ref="I2:I4"/>
    <mergeCell ref="J2:K2"/>
    <mergeCell ref="B2:B4"/>
    <mergeCell ref="D2:D4"/>
    <mergeCell ref="E2:E4"/>
    <mergeCell ref="F2:F4"/>
    <mergeCell ref="G2:G4"/>
    <mergeCell ref="A51:G51"/>
    <mergeCell ref="C48:C50"/>
    <mergeCell ref="A53:G53"/>
    <mergeCell ref="C5:C14"/>
    <mergeCell ref="C2:C4"/>
    <mergeCell ref="B48:B50"/>
    <mergeCell ref="C17:C25"/>
    <mergeCell ref="C27:C32"/>
    <mergeCell ref="C34:C39"/>
    <mergeCell ref="C41:C46"/>
    <mergeCell ref="B34:B39"/>
    <mergeCell ref="A47:G47"/>
    <mergeCell ref="A52:G52"/>
    <mergeCell ref="B5:B15"/>
    <mergeCell ref="A16:G16"/>
    <mergeCell ref="B17:B25"/>
  </mergeCells>
  <phoneticPr fontId="1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/>
  <cp:lastPrinted>2017-10-11T05:43:29Z</cp:lastPrinted>
  <dcterms:created xsi:type="dcterms:W3CDTF">2011-03-29T02:22:25Z</dcterms:created>
  <dcterms:modified xsi:type="dcterms:W3CDTF">2017-10-11T05:43:30Z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