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<sst xmlns="http://schemas.openxmlformats.org/spreadsheetml/2006/main" count="304" uniqueCount="129">
  <si>
    <t>附表2：传播与策划专业教学一览表</t>
  </si>
  <si>
    <t>序号</t>
  </si>
  <si>
    <t>类型</t>
  </si>
  <si>
    <t>课程编号</t>
  </si>
  <si>
    <t>课程名称</t>
  </si>
  <si>
    <t>是否考证课程</t>
  </si>
  <si>
    <t>考核方式</t>
  </si>
  <si>
    <t>学时</t>
  </si>
  <si>
    <t>学分</t>
  </si>
  <si>
    <t>学时分配</t>
  </si>
  <si>
    <t>各学期周学时分配</t>
  </si>
  <si>
    <t>讲课</t>
  </si>
  <si>
    <t>实践</t>
  </si>
  <si>
    <t>一</t>
  </si>
  <si>
    <t>二</t>
  </si>
  <si>
    <t>三</t>
  </si>
  <si>
    <t>四</t>
  </si>
  <si>
    <t>五</t>
  </si>
  <si>
    <t>六</t>
  </si>
  <si>
    <t>15周</t>
  </si>
  <si>
    <t>16/1周</t>
  </si>
  <si>
    <t>10周</t>
  </si>
  <si>
    <t>14周</t>
  </si>
  <si>
    <t>公共基础课</t>
  </si>
  <si>
    <t>G1001037</t>
  </si>
  <si>
    <t>思想道德修养与法律基础</t>
  </si>
  <si>
    <t>考查</t>
  </si>
  <si>
    <t>G1001035-36</t>
  </si>
  <si>
    <t>毛泽东思想和中国特色社会主义理论体系概论</t>
  </si>
  <si>
    <t>考试</t>
  </si>
  <si>
    <t>G1001031-32</t>
  </si>
  <si>
    <t>体育</t>
  </si>
  <si>
    <t>G1001027-30</t>
  </si>
  <si>
    <t>公共英语</t>
  </si>
  <si>
    <t>G1001055-57</t>
  </si>
  <si>
    <t>计算机应用基础</t>
  </si>
  <si>
    <t>3/8-17周</t>
  </si>
  <si>
    <t>3/1-6周</t>
  </si>
  <si>
    <r>
      <t>G0017075-7</t>
    </r>
    <r>
      <rPr>
        <sz val="10"/>
        <color indexed="8"/>
        <rFont val="宋体"/>
        <family val="0"/>
      </rPr>
      <t>8</t>
    </r>
  </si>
  <si>
    <t>形势政策</t>
  </si>
  <si>
    <t>4/学期</t>
  </si>
  <si>
    <r>
      <t>G0017081-8</t>
    </r>
    <r>
      <rPr>
        <sz val="10"/>
        <color indexed="8"/>
        <rFont val="宋体"/>
        <family val="0"/>
      </rPr>
      <t>4</t>
    </r>
  </si>
  <si>
    <t>职业生涯规划设计</t>
  </si>
  <si>
    <t>8/学期</t>
  </si>
  <si>
    <t>6/学期</t>
  </si>
  <si>
    <t>G0017446-49</t>
  </si>
  <si>
    <t>创新创业教育</t>
  </si>
  <si>
    <t>G0017087-90</t>
  </si>
  <si>
    <t>心理健康教育</t>
  </si>
  <si>
    <r>
      <t>G</t>
    </r>
    <r>
      <rPr>
        <sz val="10"/>
        <color indexed="8"/>
        <rFont val="宋体"/>
        <family val="0"/>
      </rPr>
      <t>4001001</t>
    </r>
  </si>
  <si>
    <t>军事课及军训</t>
  </si>
  <si>
    <t>2周</t>
  </si>
  <si>
    <t>合   计</t>
  </si>
  <si>
    <t>专业基础课</t>
  </si>
  <si>
    <t>G3101054</t>
  </si>
  <si>
    <t>新闻传播基础</t>
  </si>
  <si>
    <t>16/4</t>
  </si>
  <si>
    <t>G3101051</t>
  </si>
  <si>
    <t>新媒体基础与应用</t>
  </si>
  <si>
    <t>G4041107</t>
  </si>
  <si>
    <t>图片处理</t>
  </si>
  <si>
    <t>是</t>
  </si>
  <si>
    <t>G4041108</t>
  </si>
  <si>
    <t>版式设计</t>
  </si>
  <si>
    <t>16/3</t>
  </si>
  <si>
    <t>G4041109</t>
  </si>
  <si>
    <t>大学语文</t>
  </si>
  <si>
    <t>G4041110</t>
  </si>
  <si>
    <t>摄影</t>
  </si>
  <si>
    <r>
      <t>16/</t>
    </r>
    <r>
      <rPr>
        <sz val="10"/>
        <color indexed="8"/>
        <rFont val="宋体"/>
        <family val="0"/>
      </rPr>
      <t>3</t>
    </r>
  </si>
  <si>
    <t>G4041111</t>
  </si>
  <si>
    <t>摄像</t>
  </si>
  <si>
    <t>小   计</t>
  </si>
  <si>
    <t>专业核心课</t>
  </si>
  <si>
    <t>G3101055</t>
  </si>
  <si>
    <t>新媒体营销</t>
  </si>
  <si>
    <t>G3101056</t>
  </si>
  <si>
    <t>信息可视化</t>
  </si>
  <si>
    <t>G3101057</t>
  </si>
  <si>
    <t>新闻采编与制作</t>
  </si>
  <si>
    <r>
      <t>16/</t>
    </r>
    <r>
      <rPr>
        <sz val="10"/>
        <color indexed="8"/>
        <rFont val="宋体"/>
        <family val="0"/>
      </rPr>
      <t>5</t>
    </r>
  </si>
  <si>
    <t>G3101050</t>
  </si>
  <si>
    <t>视频制作与处理</t>
  </si>
  <si>
    <t>策划方案写作</t>
  </si>
  <si>
    <r>
      <t>16/</t>
    </r>
    <r>
      <rPr>
        <sz val="10"/>
        <color indexed="8"/>
        <rFont val="宋体"/>
        <family val="0"/>
      </rPr>
      <t>4</t>
    </r>
  </si>
  <si>
    <t>专业技能课</t>
  </si>
  <si>
    <t>G3101052</t>
  </si>
  <si>
    <t>字体与版式</t>
  </si>
  <si>
    <t>G3101053</t>
  </si>
  <si>
    <t>影视传播策划与制作</t>
  </si>
  <si>
    <t>网页设计与制作</t>
  </si>
  <si>
    <t>专业实践课</t>
  </si>
  <si>
    <t>G4041091</t>
  </si>
  <si>
    <t>品牌策划与推广实训</t>
  </si>
  <si>
    <t>16/6</t>
  </si>
  <si>
    <t>G4041090</t>
  </si>
  <si>
    <t>网站建设与管理实训</t>
  </si>
  <si>
    <t>整合营销专题策划实训</t>
  </si>
  <si>
    <t>G4041092</t>
  </si>
  <si>
    <t>艺术采风</t>
  </si>
  <si>
    <t>1周</t>
  </si>
  <si>
    <t>G4041093</t>
  </si>
  <si>
    <t>毕业专题设计</t>
  </si>
  <si>
    <t>G4041094</t>
  </si>
  <si>
    <t>科技创新实践</t>
  </si>
  <si>
    <t>G4041095</t>
  </si>
  <si>
    <t>社会考察</t>
  </si>
  <si>
    <t>G4041096</t>
  </si>
  <si>
    <t>毕业综合实践</t>
  </si>
  <si>
    <t>选修课</t>
  </si>
  <si>
    <t>通识选修课</t>
  </si>
  <si>
    <t>公共选修课 名华在线</t>
  </si>
  <si>
    <r>
      <t>2</t>
    </r>
    <r>
      <rPr>
        <sz val="10"/>
        <color indexed="8"/>
        <rFont val="宋体"/>
        <family val="0"/>
      </rPr>
      <t>/1-15周</t>
    </r>
  </si>
  <si>
    <t>学科选修课</t>
  </si>
  <si>
    <t>按学校开设选修课</t>
  </si>
  <si>
    <t>2/1-15周</t>
  </si>
  <si>
    <t>实践选修课（职业资格证书、职业技能竞赛、创新创业实践）</t>
  </si>
  <si>
    <t>总   计</t>
  </si>
  <si>
    <t>附表2</t>
  </si>
  <si>
    <t>通识教育</t>
  </si>
  <si>
    <t>必修课</t>
  </si>
  <si>
    <t>G1001033-34</t>
  </si>
  <si>
    <t>4/1-6周</t>
  </si>
  <si>
    <t>G0017075-79</t>
  </si>
  <si>
    <t>G0017081-85</t>
  </si>
  <si>
    <t>专业课</t>
  </si>
  <si>
    <t>校内外实践</t>
  </si>
  <si>
    <r>
      <t>1</t>
    </r>
    <r>
      <rPr>
        <sz val="10"/>
        <color indexed="8"/>
        <rFont val="宋体"/>
        <family val="0"/>
      </rPr>
      <t>4周</t>
    </r>
  </si>
  <si>
    <t>专业方向课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</si>
</sst>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10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219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textRotation="255" wrapText="1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left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textRotation="255" wrapText="1"/>
      <protection/>
    </xf>
    <xf numFmtId="0" fontId="3" fillId="0" borderId="14" xfId="63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15" xfId="63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textRotation="255" wrapText="1"/>
      <protection locked="0"/>
    </xf>
    <xf numFmtId="0" fontId="3" fillId="0" borderId="12" xfId="0" applyFont="1" applyBorder="1" applyAlignment="1" applyProtection="1">
      <alignment horizontal="center" vertical="center" textRotation="255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textRotation="255" wrapText="1"/>
      <protection locked="0"/>
    </xf>
    <xf numFmtId="0" fontId="3" fillId="0" borderId="15" xfId="0" applyFont="1" applyBorder="1" applyAlignment="1" applyProtection="1">
      <alignment horizontal="center" vertical="center" textRotation="255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textRotation="255" wrapText="1"/>
      <protection locked="0"/>
    </xf>
    <xf numFmtId="0" fontId="3" fillId="0" borderId="18" xfId="0" applyFont="1" applyBorder="1" applyAlignment="1" applyProtection="1">
      <alignment horizontal="center" vertical="center" textRotation="255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textRotation="255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63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28" fillId="0" borderId="23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left" vertical="center" wrapText="1"/>
      <protection locked="0"/>
    </xf>
    <xf numFmtId="176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176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4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 applyProtection="1">
      <alignment horizontal="left" vertical="center" wrapText="1"/>
      <protection locked="0"/>
    </xf>
    <xf numFmtId="176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vertical="center"/>
    </xf>
    <xf numFmtId="0" fontId="30" fillId="0" borderId="48" xfId="0" applyFont="1" applyFill="1" applyBorder="1" applyAlignment="1">
      <alignment vertical="center"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textRotation="255" wrapText="1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textRotation="255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textRotation="255" wrapText="1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0" fontId="28" fillId="0" borderId="27" xfId="0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textRotation="255" wrapText="1"/>
      <protection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 applyProtection="1">
      <alignment horizontal="center" vertical="center" textRotation="255" wrapText="1"/>
      <protection/>
    </xf>
    <xf numFmtId="0" fontId="28" fillId="0" borderId="17" xfId="0" applyFont="1" applyFill="1" applyBorder="1" applyAlignment="1" applyProtection="1">
      <alignment horizontal="center" vertical="center" textRotation="255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 readingOrder="1"/>
      <protection/>
    </xf>
    <xf numFmtId="0" fontId="1" fillId="0" borderId="11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wrapText="1" readingOrder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 readingOrder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Fill="1" applyBorder="1" applyAlignment="1" applyProtection="1">
      <alignment horizontal="center" vertical="center" wrapText="1"/>
      <protection/>
    </xf>
    <xf numFmtId="0" fontId="28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28" fillId="0" borderId="38" xfId="0" applyFont="1" applyFill="1" applyBorder="1" applyAlignment="1" applyProtection="1">
      <alignment horizontal="center" vertical="center" wrapText="1"/>
      <protection/>
    </xf>
    <xf numFmtId="0" fontId="29" fillId="0" borderId="38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applyProtection="1" quotePrefix="1">
      <alignment horizontal="center" vertical="center" wrapText="1"/>
      <protection locked="0"/>
    </xf>
    <xf numFmtId="0" fontId="3" fillId="0" borderId="14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applyProtection="1" quotePrefix="1">
      <alignment horizontal="center" vertical="center" wrapText="1"/>
      <protection locked="0"/>
    </xf>
    <xf numFmtId="0" fontId="3" fillId="0" borderId="17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applyProtection="1" quotePrefix="1">
      <alignment horizontal="center" vertical="center" wrapText="1"/>
      <protection locked="0"/>
    </xf>
    <xf numFmtId="0" fontId="3" fillId="0" borderId="11" xfId="0" applyFont="1" applyFill="1" applyBorder="1" applyAlignment="1" applyProtection="1" quotePrefix="1">
      <alignment horizontal="center" vertical="center"/>
      <protection locked="0"/>
    </xf>
    <xf numFmtId="0" fontId="3" fillId="0" borderId="12" xfId="0" applyFont="1" applyFill="1" applyBorder="1" applyAlignment="1" applyProtection="1" quotePrefix="1">
      <alignment horizontal="center" vertical="center"/>
      <protection locked="0"/>
    </xf>
    <xf numFmtId="0" fontId="3" fillId="0" borderId="14" xfId="0" applyFont="1" applyFill="1" applyBorder="1" applyAlignment="1" applyProtection="1" quotePrefix="1">
      <alignment horizontal="center" vertical="center"/>
      <protection locked="0"/>
    </xf>
    <xf numFmtId="0" fontId="3" fillId="0" borderId="21" xfId="0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公共课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pane ySplit="4" topLeftCell="A35" activePane="bottomLeft" state="frozen"/>
      <selection pane="bottomLeft" activeCell="R40" sqref="R40"/>
    </sheetView>
  </sheetViews>
  <sheetFormatPr defaultColWidth="9.00390625" defaultRowHeight="14.25"/>
  <cols>
    <col min="1" max="1" width="3.125" style="3" customWidth="1"/>
    <col min="2" max="2" width="3.625" style="3" customWidth="1"/>
    <col min="3" max="3" width="8.625" style="129" customWidth="1"/>
    <col min="4" max="4" width="12.875" style="130" customWidth="1"/>
    <col min="5" max="5" width="4.50390625" style="3" customWidth="1"/>
    <col min="6" max="6" width="4.125" style="3" customWidth="1"/>
    <col min="7" max="7" width="5.00390625" style="3" customWidth="1"/>
    <col min="8" max="8" width="4.625" style="3" customWidth="1"/>
    <col min="9" max="9" width="4.00390625" style="3" customWidth="1"/>
    <col min="10" max="10" width="4.875" style="3" customWidth="1"/>
    <col min="11" max="14" width="5.00390625" style="3" customWidth="1"/>
    <col min="15" max="15" width="4.25390625" style="3" customWidth="1"/>
    <col min="16" max="16" width="4.75390625" style="3" customWidth="1"/>
    <col min="17" max="16384" width="9.00390625" style="3" customWidth="1"/>
  </cols>
  <sheetData>
    <row r="1" ht="15" customHeight="1">
      <c r="A1" s="4" t="s">
        <v>0</v>
      </c>
    </row>
    <row r="2" spans="1:16" ht="1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 t="s">
        <v>10</v>
      </c>
      <c r="L2" s="6"/>
      <c r="M2" s="6"/>
      <c r="N2" s="6"/>
      <c r="O2" s="6"/>
      <c r="P2" s="108"/>
    </row>
    <row r="3" spans="1:16" ht="12">
      <c r="A3" s="8"/>
      <c r="B3" s="9"/>
      <c r="C3" s="9"/>
      <c r="D3" s="9"/>
      <c r="E3" s="10"/>
      <c r="F3" s="9"/>
      <c r="G3" s="9"/>
      <c r="H3" s="9"/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109" t="s">
        <v>18</v>
      </c>
    </row>
    <row r="4" spans="1:16" ht="24.75">
      <c r="A4" s="11"/>
      <c r="B4" s="12"/>
      <c r="C4" s="12"/>
      <c r="D4" s="12"/>
      <c r="E4" s="13"/>
      <c r="F4" s="12"/>
      <c r="G4" s="12"/>
      <c r="H4" s="12"/>
      <c r="I4" s="12"/>
      <c r="J4" s="12"/>
      <c r="K4" s="12" t="s">
        <v>19</v>
      </c>
      <c r="L4" s="12" t="s">
        <v>20</v>
      </c>
      <c r="M4" s="12" t="s">
        <v>20</v>
      </c>
      <c r="N4" s="12" t="s">
        <v>20</v>
      </c>
      <c r="O4" s="98" t="s">
        <v>21</v>
      </c>
      <c r="P4" s="110" t="s">
        <v>22</v>
      </c>
    </row>
    <row r="5" spans="1:16" ht="24" customHeight="1">
      <c r="A5" s="14">
        <v>1</v>
      </c>
      <c r="B5" s="79" t="s">
        <v>23</v>
      </c>
      <c r="C5" s="18" t="s">
        <v>24</v>
      </c>
      <c r="D5" s="80" t="s">
        <v>25</v>
      </c>
      <c r="E5" s="18"/>
      <c r="F5" s="18" t="s">
        <v>26</v>
      </c>
      <c r="G5" s="18">
        <v>45</v>
      </c>
      <c r="H5" s="18">
        <v>3</v>
      </c>
      <c r="I5" s="18">
        <v>30</v>
      </c>
      <c r="J5" s="18">
        <v>15</v>
      </c>
      <c r="K5" s="18">
        <v>2</v>
      </c>
      <c r="L5" s="18"/>
      <c r="M5" s="18"/>
      <c r="N5" s="18"/>
      <c r="O5" s="18"/>
      <c r="P5" s="111"/>
    </row>
    <row r="6" spans="1:16" ht="37.5" customHeight="1">
      <c r="A6" s="19">
        <v>2</v>
      </c>
      <c r="B6" s="82"/>
      <c r="C6" s="16" t="s">
        <v>27</v>
      </c>
      <c r="D6" s="17" t="s">
        <v>28</v>
      </c>
      <c r="E6" s="16"/>
      <c r="F6" s="16" t="s">
        <v>29</v>
      </c>
      <c r="G6" s="16">
        <v>64</v>
      </c>
      <c r="H6" s="16">
        <v>4</v>
      </c>
      <c r="I6" s="16">
        <v>64</v>
      </c>
      <c r="J6" s="16">
        <v>0</v>
      </c>
      <c r="K6" s="16"/>
      <c r="L6" s="16">
        <v>2</v>
      </c>
      <c r="M6" s="16">
        <v>2</v>
      </c>
      <c r="N6" s="16"/>
      <c r="O6" s="16"/>
      <c r="P6" s="112"/>
    </row>
    <row r="7" spans="1:16" ht="24">
      <c r="A7" s="19">
        <v>3</v>
      </c>
      <c r="B7" s="82"/>
      <c r="C7" s="16" t="s">
        <v>30</v>
      </c>
      <c r="D7" s="17" t="s">
        <v>31</v>
      </c>
      <c r="E7" s="16"/>
      <c r="F7" s="16" t="s">
        <v>26</v>
      </c>
      <c r="G7" s="16">
        <v>62</v>
      </c>
      <c r="H7" s="16">
        <v>4</v>
      </c>
      <c r="I7" s="16">
        <v>0</v>
      </c>
      <c r="J7" s="16">
        <v>62</v>
      </c>
      <c r="K7" s="16">
        <v>2</v>
      </c>
      <c r="L7" s="16">
        <v>2</v>
      </c>
      <c r="M7" s="16"/>
      <c r="N7" s="16"/>
      <c r="O7" s="16"/>
      <c r="P7" s="112"/>
    </row>
    <row r="8" spans="1:16" ht="24">
      <c r="A8" s="19">
        <v>4</v>
      </c>
      <c r="B8" s="82"/>
      <c r="C8" s="16" t="s">
        <v>32</v>
      </c>
      <c r="D8" s="131" t="s">
        <v>33</v>
      </c>
      <c r="E8" s="16"/>
      <c r="F8" s="16" t="s">
        <v>29</v>
      </c>
      <c r="G8" s="16">
        <v>62</v>
      </c>
      <c r="H8" s="16">
        <v>4</v>
      </c>
      <c r="I8" s="16">
        <v>31</v>
      </c>
      <c r="J8" s="16">
        <v>31</v>
      </c>
      <c r="K8" s="16">
        <v>2</v>
      </c>
      <c r="L8" s="16">
        <v>2</v>
      </c>
      <c r="M8" s="16"/>
      <c r="N8" s="16"/>
      <c r="O8" s="16"/>
      <c r="P8" s="112"/>
    </row>
    <row r="9" spans="1:16" ht="24">
      <c r="A9" s="19">
        <v>5</v>
      </c>
      <c r="B9" s="82"/>
      <c r="C9" s="16" t="s">
        <v>34</v>
      </c>
      <c r="D9" s="17" t="s">
        <v>35</v>
      </c>
      <c r="E9" s="16"/>
      <c r="F9" s="16" t="s">
        <v>26</v>
      </c>
      <c r="G9" s="16">
        <v>96</v>
      </c>
      <c r="H9" s="16">
        <v>6</v>
      </c>
      <c r="I9" s="16">
        <v>48</v>
      </c>
      <c r="J9" s="16">
        <v>48</v>
      </c>
      <c r="K9" s="16" t="s">
        <v>36</v>
      </c>
      <c r="L9" s="16">
        <v>3</v>
      </c>
      <c r="M9" s="16" t="s">
        <v>37</v>
      </c>
      <c r="N9" s="16"/>
      <c r="O9" s="16"/>
      <c r="P9" s="112"/>
    </row>
    <row r="10" spans="1:16" ht="30" customHeight="1">
      <c r="A10" s="19">
        <v>6</v>
      </c>
      <c r="B10" s="82"/>
      <c r="C10" s="16" t="s">
        <v>38</v>
      </c>
      <c r="D10" s="17" t="s">
        <v>39</v>
      </c>
      <c r="E10" s="16"/>
      <c r="F10" s="16" t="s">
        <v>26</v>
      </c>
      <c r="G10" s="16">
        <v>16</v>
      </c>
      <c r="H10" s="16">
        <v>1</v>
      </c>
      <c r="I10" s="16">
        <v>16</v>
      </c>
      <c r="J10" s="16">
        <v>0</v>
      </c>
      <c r="K10" s="16" t="s">
        <v>40</v>
      </c>
      <c r="L10" s="16" t="s">
        <v>40</v>
      </c>
      <c r="M10" s="16" t="s">
        <v>40</v>
      </c>
      <c r="N10" s="16" t="s">
        <v>40</v>
      </c>
      <c r="O10" s="16"/>
      <c r="P10" s="112"/>
    </row>
    <row r="11" spans="1:16" ht="24">
      <c r="A11" s="19">
        <v>7</v>
      </c>
      <c r="B11" s="82"/>
      <c r="C11" s="16" t="s">
        <v>41</v>
      </c>
      <c r="D11" s="17" t="s">
        <v>42</v>
      </c>
      <c r="E11" s="16"/>
      <c r="F11" s="16" t="s">
        <v>26</v>
      </c>
      <c r="G11" s="16">
        <v>30</v>
      </c>
      <c r="H11" s="16">
        <v>2</v>
      </c>
      <c r="I11" s="16">
        <v>15</v>
      </c>
      <c r="J11" s="16">
        <v>15</v>
      </c>
      <c r="K11" s="16" t="s">
        <v>43</v>
      </c>
      <c r="L11" s="16" t="s">
        <v>43</v>
      </c>
      <c r="M11" s="16" t="s">
        <v>43</v>
      </c>
      <c r="N11" s="16" t="s">
        <v>44</v>
      </c>
      <c r="O11" s="16"/>
      <c r="P11" s="112"/>
    </row>
    <row r="12" spans="1:16" s="1" customFormat="1" ht="24" customHeight="1">
      <c r="A12" s="43">
        <v>8</v>
      </c>
      <c r="B12" s="82"/>
      <c r="C12" s="132" t="s">
        <v>45</v>
      </c>
      <c r="D12" s="133" t="s">
        <v>46</v>
      </c>
      <c r="E12" s="132"/>
      <c r="F12" s="132" t="s">
        <v>26</v>
      </c>
      <c r="G12" s="132">
        <v>32</v>
      </c>
      <c r="H12" s="132">
        <v>2</v>
      </c>
      <c r="I12" s="132">
        <v>16</v>
      </c>
      <c r="J12" s="132">
        <v>16</v>
      </c>
      <c r="K12" s="132" t="s">
        <v>43</v>
      </c>
      <c r="L12" s="132" t="s">
        <v>43</v>
      </c>
      <c r="M12" s="132" t="s">
        <v>43</v>
      </c>
      <c r="N12" s="132" t="s">
        <v>43</v>
      </c>
      <c r="O12" s="132"/>
      <c r="P12" s="193"/>
    </row>
    <row r="13" spans="1:16" ht="24">
      <c r="A13" s="19">
        <v>9</v>
      </c>
      <c r="B13" s="82"/>
      <c r="C13" s="16" t="s">
        <v>47</v>
      </c>
      <c r="D13" s="17" t="s">
        <v>48</v>
      </c>
      <c r="E13" s="16"/>
      <c r="F13" s="16" t="s">
        <v>26</v>
      </c>
      <c r="G13" s="16">
        <v>16</v>
      </c>
      <c r="H13" s="16">
        <v>1</v>
      </c>
      <c r="I13" s="16">
        <v>8</v>
      </c>
      <c r="J13" s="16">
        <v>8</v>
      </c>
      <c r="K13" s="16" t="s">
        <v>40</v>
      </c>
      <c r="L13" s="16" t="s">
        <v>40</v>
      </c>
      <c r="M13" s="16" t="s">
        <v>40</v>
      </c>
      <c r="N13" s="16" t="s">
        <v>40</v>
      </c>
      <c r="O13" s="16"/>
      <c r="P13" s="112"/>
    </row>
    <row r="14" spans="1:16" ht="27" customHeight="1">
      <c r="A14" s="134">
        <v>10</v>
      </c>
      <c r="B14" s="31"/>
      <c r="C14" s="135" t="s">
        <v>49</v>
      </c>
      <c r="D14" s="136" t="s">
        <v>50</v>
      </c>
      <c r="E14" s="137"/>
      <c r="F14" s="137" t="s">
        <v>26</v>
      </c>
      <c r="G14" s="137">
        <v>60</v>
      </c>
      <c r="H14" s="137">
        <v>2</v>
      </c>
      <c r="I14" s="137">
        <v>0</v>
      </c>
      <c r="J14" s="137">
        <v>60</v>
      </c>
      <c r="K14" s="137" t="s">
        <v>51</v>
      </c>
      <c r="L14" s="137"/>
      <c r="M14" s="137"/>
      <c r="N14" s="137"/>
      <c r="O14" s="137"/>
      <c r="P14" s="194"/>
    </row>
    <row r="15" spans="1:16" s="1" customFormat="1" ht="19.5" customHeight="1">
      <c r="A15" s="138" t="s">
        <v>52</v>
      </c>
      <c r="B15" s="139"/>
      <c r="C15" s="139"/>
      <c r="D15" s="139"/>
      <c r="E15" s="139"/>
      <c r="F15" s="140"/>
      <c r="G15" s="141">
        <f>SUM(G5:G14)</f>
        <v>483</v>
      </c>
      <c r="H15" s="141">
        <f>SUM(H5:H14)</f>
        <v>29</v>
      </c>
      <c r="I15" s="141">
        <f>SUM(I5:I14)</f>
        <v>228</v>
      </c>
      <c r="J15" s="141">
        <f>SUM(J5:J14)</f>
        <v>255</v>
      </c>
      <c r="K15" s="141">
        <v>9</v>
      </c>
      <c r="L15" s="141">
        <f>SUM(L5:L9)</f>
        <v>9</v>
      </c>
      <c r="M15" s="141">
        <f>SUM(M5:M9)</f>
        <v>2</v>
      </c>
      <c r="N15" s="141">
        <f>SUM(N5:N9)</f>
        <v>0</v>
      </c>
      <c r="O15" s="141">
        <v>0</v>
      </c>
      <c r="P15" s="195">
        <v>0</v>
      </c>
    </row>
    <row r="16" spans="1:16" s="1" customFormat="1" ht="19.5" customHeight="1">
      <c r="A16" s="142">
        <v>11</v>
      </c>
      <c r="B16" s="143" t="s">
        <v>53</v>
      </c>
      <c r="C16" s="209" t="s">
        <v>54</v>
      </c>
      <c r="D16" s="145" t="s">
        <v>55</v>
      </c>
      <c r="E16" s="145"/>
      <c r="F16" s="145" t="s">
        <v>29</v>
      </c>
      <c r="G16" s="146">
        <v>64</v>
      </c>
      <c r="H16" s="147">
        <f aca="true" t="shared" si="0" ref="H16:H22">G16/16</f>
        <v>4</v>
      </c>
      <c r="I16" s="147">
        <v>32</v>
      </c>
      <c r="J16" s="147">
        <f>G16-I16</f>
        <v>32</v>
      </c>
      <c r="K16" s="210" t="s">
        <v>56</v>
      </c>
      <c r="L16" s="197"/>
      <c r="M16" s="197"/>
      <c r="N16" s="197"/>
      <c r="O16" s="197"/>
      <c r="P16" s="198"/>
    </row>
    <row r="17" spans="1:16" s="2" customFormat="1" ht="19.5" customHeight="1">
      <c r="A17" s="148">
        <v>12</v>
      </c>
      <c r="B17" s="149"/>
      <c r="C17" s="211" t="s">
        <v>57</v>
      </c>
      <c r="D17" s="151" t="s">
        <v>58</v>
      </c>
      <c r="E17" s="151"/>
      <c r="F17" s="151" t="s">
        <v>29</v>
      </c>
      <c r="G17" s="152">
        <v>64</v>
      </c>
      <c r="H17" s="153">
        <f t="shared" si="0"/>
        <v>4</v>
      </c>
      <c r="I17" s="153">
        <v>32</v>
      </c>
      <c r="J17" s="153">
        <f>G17-I17</f>
        <v>32</v>
      </c>
      <c r="K17" s="212" t="s">
        <v>56</v>
      </c>
      <c r="L17" s="153"/>
      <c r="M17" s="153"/>
      <c r="N17" s="153"/>
      <c r="O17" s="153"/>
      <c r="P17" s="199"/>
    </row>
    <row r="18" spans="1:16" s="2" customFormat="1" ht="19.5" customHeight="1">
      <c r="A18" s="148">
        <v>13</v>
      </c>
      <c r="B18" s="149"/>
      <c r="C18" s="211" t="s">
        <v>59</v>
      </c>
      <c r="D18" s="151" t="s">
        <v>60</v>
      </c>
      <c r="E18" s="153" t="s">
        <v>61</v>
      </c>
      <c r="F18" s="151" t="s">
        <v>26</v>
      </c>
      <c r="G18" s="152">
        <v>64</v>
      </c>
      <c r="H18" s="153">
        <f t="shared" si="0"/>
        <v>4</v>
      </c>
      <c r="I18" s="153">
        <v>32</v>
      </c>
      <c r="J18" s="153">
        <f>G18-I18</f>
        <v>32</v>
      </c>
      <c r="K18" s="212" t="s">
        <v>56</v>
      </c>
      <c r="L18" s="153"/>
      <c r="M18" s="153"/>
      <c r="N18" s="153"/>
      <c r="O18" s="153"/>
      <c r="P18" s="199"/>
    </row>
    <row r="19" spans="1:16" s="2" customFormat="1" ht="19.5" customHeight="1">
      <c r="A19" s="148">
        <v>14</v>
      </c>
      <c r="B19" s="149"/>
      <c r="C19" s="211" t="s">
        <v>62</v>
      </c>
      <c r="D19" s="151" t="s">
        <v>63</v>
      </c>
      <c r="E19" s="151"/>
      <c r="F19" s="151" t="s">
        <v>26</v>
      </c>
      <c r="G19" s="152">
        <v>48</v>
      </c>
      <c r="H19" s="153">
        <f t="shared" si="0"/>
        <v>3</v>
      </c>
      <c r="I19" s="153">
        <v>12</v>
      </c>
      <c r="J19" s="153">
        <f aca="true" t="shared" si="1" ref="J19:J28">G19-I19</f>
        <v>36</v>
      </c>
      <c r="K19" s="212" t="s">
        <v>64</v>
      </c>
      <c r="L19" s="153"/>
      <c r="M19" s="153"/>
      <c r="N19" s="153"/>
      <c r="O19" s="153"/>
      <c r="P19" s="199"/>
    </row>
    <row r="20" spans="1:16" s="2" customFormat="1" ht="19.5" customHeight="1">
      <c r="A20" s="148">
        <v>15</v>
      </c>
      <c r="B20" s="149"/>
      <c r="C20" s="211" t="s">
        <v>65</v>
      </c>
      <c r="D20" s="151" t="s">
        <v>66</v>
      </c>
      <c r="E20" s="151"/>
      <c r="F20" s="151" t="s">
        <v>26</v>
      </c>
      <c r="G20" s="152">
        <v>32</v>
      </c>
      <c r="H20" s="153">
        <f t="shared" si="0"/>
        <v>2</v>
      </c>
      <c r="I20" s="153">
        <v>16</v>
      </c>
      <c r="J20" s="153">
        <f t="shared" si="1"/>
        <v>16</v>
      </c>
      <c r="K20" s="153">
        <v>2</v>
      </c>
      <c r="L20" s="153"/>
      <c r="M20" s="153"/>
      <c r="N20" s="153"/>
      <c r="O20" s="153"/>
      <c r="P20" s="199"/>
    </row>
    <row r="21" spans="1:16" s="2" customFormat="1" ht="19.5" customHeight="1">
      <c r="A21" s="148">
        <v>16</v>
      </c>
      <c r="B21" s="149"/>
      <c r="C21" s="211" t="s">
        <v>67</v>
      </c>
      <c r="D21" s="151" t="s">
        <v>68</v>
      </c>
      <c r="E21" s="151"/>
      <c r="F21" s="151" t="s">
        <v>26</v>
      </c>
      <c r="G21" s="152">
        <v>48</v>
      </c>
      <c r="H21" s="153">
        <f t="shared" si="0"/>
        <v>3</v>
      </c>
      <c r="I21" s="153">
        <v>8</v>
      </c>
      <c r="J21" s="153">
        <f t="shared" si="1"/>
        <v>40</v>
      </c>
      <c r="K21" s="153"/>
      <c r="L21" s="212" t="s">
        <v>69</v>
      </c>
      <c r="M21" s="153"/>
      <c r="N21" s="153"/>
      <c r="O21" s="153"/>
      <c r="P21" s="199"/>
    </row>
    <row r="22" spans="1:16" s="2" customFormat="1" ht="19.5" customHeight="1">
      <c r="A22" s="154">
        <v>17</v>
      </c>
      <c r="B22" s="155"/>
      <c r="C22" s="213" t="s">
        <v>70</v>
      </c>
      <c r="D22" s="157" t="s">
        <v>71</v>
      </c>
      <c r="E22" s="157"/>
      <c r="F22" s="157" t="s">
        <v>26</v>
      </c>
      <c r="G22" s="158">
        <v>48</v>
      </c>
      <c r="H22" s="159">
        <f t="shared" si="0"/>
        <v>3</v>
      </c>
      <c r="I22" s="159">
        <v>18</v>
      </c>
      <c r="J22" s="159">
        <f t="shared" si="1"/>
        <v>30</v>
      </c>
      <c r="K22" s="159"/>
      <c r="L22" s="214" t="s">
        <v>69</v>
      </c>
      <c r="M22" s="159"/>
      <c r="N22" s="159"/>
      <c r="O22" s="159"/>
      <c r="P22" s="201"/>
    </row>
    <row r="23" spans="1:16" ht="19.5" customHeight="1">
      <c r="A23" s="160" t="s">
        <v>72</v>
      </c>
      <c r="B23" s="161"/>
      <c r="C23" s="161"/>
      <c r="D23" s="161"/>
      <c r="E23" s="161"/>
      <c r="F23" s="162"/>
      <c r="G23" s="163">
        <f>SUM(G16:G22)</f>
        <v>368</v>
      </c>
      <c r="H23" s="163">
        <f>SUM(H16:H22)</f>
        <v>23</v>
      </c>
      <c r="I23" s="163">
        <f>SUM(I16:I22)</f>
        <v>150</v>
      </c>
      <c r="J23" s="163">
        <f>SUM(J16:J22)</f>
        <v>218</v>
      </c>
      <c r="K23" s="163">
        <v>18</v>
      </c>
      <c r="L23" s="163">
        <v>16</v>
      </c>
      <c r="M23" s="163">
        <v>0</v>
      </c>
      <c r="N23" s="163">
        <v>0</v>
      </c>
      <c r="O23" s="163">
        <v>0</v>
      </c>
      <c r="P23" s="202">
        <v>0</v>
      </c>
    </row>
    <row r="24" spans="1:16" s="2" customFormat="1" ht="19.5" customHeight="1">
      <c r="A24" s="164">
        <v>18</v>
      </c>
      <c r="B24" s="165" t="s">
        <v>73</v>
      </c>
      <c r="C24" s="215" t="s">
        <v>74</v>
      </c>
      <c r="D24" s="145" t="s">
        <v>75</v>
      </c>
      <c r="E24" s="145"/>
      <c r="F24" s="145" t="s">
        <v>26</v>
      </c>
      <c r="G24" s="147">
        <v>48</v>
      </c>
      <c r="H24" s="147">
        <f>G24/16</f>
        <v>3</v>
      </c>
      <c r="I24" s="147">
        <v>32</v>
      </c>
      <c r="J24" s="147">
        <f t="shared" si="1"/>
        <v>16</v>
      </c>
      <c r="K24" s="147"/>
      <c r="L24" s="210" t="s">
        <v>69</v>
      </c>
      <c r="M24" s="147"/>
      <c r="N24" s="147"/>
      <c r="O24" s="147"/>
      <c r="P24" s="203"/>
    </row>
    <row r="25" spans="1:16" s="2" customFormat="1" ht="19.5" customHeight="1">
      <c r="A25" s="167">
        <v>19</v>
      </c>
      <c r="B25" s="168"/>
      <c r="C25" s="211" t="s">
        <v>76</v>
      </c>
      <c r="D25" s="151" t="s">
        <v>77</v>
      </c>
      <c r="E25" s="153" t="s">
        <v>61</v>
      </c>
      <c r="F25" s="151" t="s">
        <v>29</v>
      </c>
      <c r="G25" s="153">
        <v>48</v>
      </c>
      <c r="H25" s="153">
        <f>G25/16</f>
        <v>3</v>
      </c>
      <c r="I25" s="153">
        <v>24</v>
      </c>
      <c r="J25" s="153">
        <f t="shared" si="1"/>
        <v>24</v>
      </c>
      <c r="K25" s="153"/>
      <c r="L25" s="153"/>
      <c r="M25" s="212" t="s">
        <v>64</v>
      </c>
      <c r="N25" s="153"/>
      <c r="O25" s="153"/>
      <c r="P25" s="199"/>
    </row>
    <row r="26" spans="1:16" s="2" customFormat="1" ht="19.5" customHeight="1">
      <c r="A26" s="167">
        <v>20</v>
      </c>
      <c r="B26" s="168"/>
      <c r="C26" s="211" t="s">
        <v>78</v>
      </c>
      <c r="D26" s="151" t="s">
        <v>79</v>
      </c>
      <c r="E26" s="153" t="s">
        <v>61</v>
      </c>
      <c r="F26" s="151" t="s">
        <v>26</v>
      </c>
      <c r="G26" s="153">
        <v>80</v>
      </c>
      <c r="H26" s="153">
        <f>G26/16</f>
        <v>5</v>
      </c>
      <c r="I26" s="153">
        <v>20</v>
      </c>
      <c r="J26" s="153">
        <f t="shared" si="1"/>
        <v>60</v>
      </c>
      <c r="K26" s="153"/>
      <c r="L26" s="153"/>
      <c r="M26" s="212" t="s">
        <v>80</v>
      </c>
      <c r="N26" s="153"/>
      <c r="O26" s="153"/>
      <c r="P26" s="199"/>
    </row>
    <row r="27" spans="1:16" s="2" customFormat="1" ht="19.5" customHeight="1">
      <c r="A27" s="167">
        <v>21</v>
      </c>
      <c r="B27" s="168"/>
      <c r="C27" s="211" t="s">
        <v>81</v>
      </c>
      <c r="D27" s="151" t="s">
        <v>82</v>
      </c>
      <c r="E27" s="153" t="s">
        <v>61</v>
      </c>
      <c r="F27" s="151" t="s">
        <v>29</v>
      </c>
      <c r="G27" s="153">
        <v>48</v>
      </c>
      <c r="H27" s="153">
        <f>G27/16</f>
        <v>3</v>
      </c>
      <c r="I27" s="153">
        <v>24</v>
      </c>
      <c r="J27" s="153">
        <f t="shared" si="1"/>
        <v>24</v>
      </c>
      <c r="K27" s="153"/>
      <c r="L27" s="212" t="s">
        <v>64</v>
      </c>
      <c r="M27" s="153"/>
      <c r="N27" s="153"/>
      <c r="O27" s="153"/>
      <c r="P27" s="199"/>
    </row>
    <row r="28" spans="1:16" s="2" customFormat="1" ht="19.5" customHeight="1">
      <c r="A28" s="169">
        <v>22</v>
      </c>
      <c r="B28" s="170"/>
      <c r="C28" s="213" t="s">
        <v>57</v>
      </c>
      <c r="D28" s="157" t="s">
        <v>83</v>
      </c>
      <c r="E28" s="157"/>
      <c r="F28" s="157" t="s">
        <v>26</v>
      </c>
      <c r="G28" s="159">
        <v>64</v>
      </c>
      <c r="H28" s="159">
        <f>G28/16</f>
        <v>4</v>
      </c>
      <c r="I28" s="159">
        <v>32</v>
      </c>
      <c r="J28" s="159">
        <f t="shared" si="1"/>
        <v>32</v>
      </c>
      <c r="K28" s="159"/>
      <c r="L28" s="214" t="s">
        <v>84</v>
      </c>
      <c r="M28" s="159"/>
      <c r="N28" s="159"/>
      <c r="O28" s="159"/>
      <c r="P28" s="201"/>
    </row>
    <row r="29" spans="1:16" s="1" customFormat="1" ht="19.5" customHeight="1">
      <c r="A29" s="171" t="s">
        <v>72</v>
      </c>
      <c r="B29" s="172"/>
      <c r="C29" s="172"/>
      <c r="D29" s="172"/>
      <c r="E29" s="172"/>
      <c r="F29" s="173"/>
      <c r="G29" s="174">
        <f>SUM(G24:G28)</f>
        <v>288</v>
      </c>
      <c r="H29" s="174">
        <f>SUM(H24:H28)</f>
        <v>18</v>
      </c>
      <c r="I29" s="174">
        <f>SUM(I24:I28)</f>
        <v>132</v>
      </c>
      <c r="J29" s="174">
        <f>SUM(J24:J28)</f>
        <v>156</v>
      </c>
      <c r="K29" s="174"/>
      <c r="L29" s="174">
        <v>16</v>
      </c>
      <c r="M29" s="174">
        <v>16</v>
      </c>
      <c r="N29" s="174"/>
      <c r="O29" s="174"/>
      <c r="P29" s="204"/>
    </row>
    <row r="30" spans="1:16" s="2" customFormat="1" ht="19.5" customHeight="1">
      <c r="A30" s="164">
        <v>23</v>
      </c>
      <c r="B30" s="165" t="s">
        <v>85</v>
      </c>
      <c r="C30" s="216" t="s">
        <v>86</v>
      </c>
      <c r="D30" s="145" t="s">
        <v>87</v>
      </c>
      <c r="E30" s="145"/>
      <c r="F30" s="145" t="s">
        <v>26</v>
      </c>
      <c r="G30" s="147">
        <v>64</v>
      </c>
      <c r="H30" s="147">
        <f>G30/16</f>
        <v>4</v>
      </c>
      <c r="I30" s="147">
        <v>32</v>
      </c>
      <c r="J30" s="147">
        <f>G30-I30</f>
        <v>32</v>
      </c>
      <c r="K30" s="147"/>
      <c r="L30" s="147"/>
      <c r="M30" s="210" t="s">
        <v>56</v>
      </c>
      <c r="N30" s="147"/>
      <c r="O30" s="147"/>
      <c r="P30" s="203"/>
    </row>
    <row r="31" spans="1:16" s="2" customFormat="1" ht="26.25" customHeight="1">
      <c r="A31" s="167">
        <v>24</v>
      </c>
      <c r="B31" s="168"/>
      <c r="C31" s="217" t="s">
        <v>88</v>
      </c>
      <c r="D31" s="177" t="s">
        <v>89</v>
      </c>
      <c r="E31" s="151"/>
      <c r="F31" s="151" t="s">
        <v>26</v>
      </c>
      <c r="G31" s="153">
        <v>64</v>
      </c>
      <c r="H31" s="153">
        <f>G31/16</f>
        <v>4</v>
      </c>
      <c r="I31" s="153">
        <v>24</v>
      </c>
      <c r="J31" s="153">
        <f>G31-I31</f>
        <v>40</v>
      </c>
      <c r="K31" s="153"/>
      <c r="L31" s="153"/>
      <c r="M31" s="212" t="s">
        <v>56</v>
      </c>
      <c r="N31" s="153"/>
      <c r="O31" s="153"/>
      <c r="P31" s="199"/>
    </row>
    <row r="32" spans="1:16" s="2" customFormat="1" ht="19.5" customHeight="1">
      <c r="A32" s="169">
        <v>25</v>
      </c>
      <c r="B32" s="170"/>
      <c r="C32" s="218" t="s">
        <v>54</v>
      </c>
      <c r="D32" s="157" t="s">
        <v>90</v>
      </c>
      <c r="E32" s="179"/>
      <c r="F32" s="157" t="s">
        <v>26</v>
      </c>
      <c r="G32" s="159">
        <v>64</v>
      </c>
      <c r="H32" s="159">
        <f>G32/16</f>
        <v>4</v>
      </c>
      <c r="I32" s="159">
        <v>24</v>
      </c>
      <c r="J32" s="159">
        <f>G32-I32</f>
        <v>40</v>
      </c>
      <c r="K32" s="159"/>
      <c r="L32" s="159"/>
      <c r="M32" s="179"/>
      <c r="N32" s="214" t="s">
        <v>56</v>
      </c>
      <c r="O32" s="159"/>
      <c r="P32" s="201"/>
    </row>
    <row r="33" spans="1:16" s="1" customFormat="1" ht="19.5" customHeight="1">
      <c r="A33" s="138" t="s">
        <v>72</v>
      </c>
      <c r="B33" s="139"/>
      <c r="C33" s="139"/>
      <c r="D33" s="139"/>
      <c r="E33" s="139"/>
      <c r="F33" s="140"/>
      <c r="G33" s="141">
        <f>SUM(G30:G32)</f>
        <v>192</v>
      </c>
      <c r="H33" s="141">
        <f>SUM(H30:H32)</f>
        <v>12</v>
      </c>
      <c r="I33" s="141">
        <f>SUM(I30:I32)</f>
        <v>80</v>
      </c>
      <c r="J33" s="141">
        <f>SUM(J30:J32)</f>
        <v>112</v>
      </c>
      <c r="K33" s="141">
        <v>0</v>
      </c>
      <c r="L33" s="141">
        <v>0</v>
      </c>
      <c r="M33" s="141">
        <v>16</v>
      </c>
      <c r="N33" s="141">
        <v>16</v>
      </c>
      <c r="O33" s="141">
        <v>0</v>
      </c>
      <c r="P33" s="195">
        <v>0</v>
      </c>
    </row>
    <row r="34" spans="1:16" ht="27" customHeight="1">
      <c r="A34" s="180">
        <v>26</v>
      </c>
      <c r="B34" s="181" t="s">
        <v>91</v>
      </c>
      <c r="C34" s="209" t="s">
        <v>92</v>
      </c>
      <c r="D34" s="145" t="s">
        <v>93</v>
      </c>
      <c r="E34" s="147" t="s">
        <v>61</v>
      </c>
      <c r="F34" s="145" t="s">
        <v>26</v>
      </c>
      <c r="G34" s="147">
        <v>96</v>
      </c>
      <c r="H34" s="147">
        <f>G34/16</f>
        <v>6</v>
      </c>
      <c r="I34" s="147"/>
      <c r="J34" s="147">
        <v>96</v>
      </c>
      <c r="K34" s="147"/>
      <c r="L34" s="147"/>
      <c r="M34" s="147"/>
      <c r="N34" s="210" t="s">
        <v>94</v>
      </c>
      <c r="O34" s="147"/>
      <c r="P34" s="198"/>
    </row>
    <row r="35" spans="1:16" ht="26.25" customHeight="1">
      <c r="A35" s="182">
        <v>27</v>
      </c>
      <c r="B35" s="183"/>
      <c r="C35" s="211" t="s">
        <v>95</v>
      </c>
      <c r="D35" s="151" t="s">
        <v>96</v>
      </c>
      <c r="E35" s="153" t="s">
        <v>61</v>
      </c>
      <c r="F35" s="151" t="s">
        <v>26</v>
      </c>
      <c r="G35" s="153">
        <v>96</v>
      </c>
      <c r="H35" s="153">
        <f>G35/16</f>
        <v>6</v>
      </c>
      <c r="I35" s="153"/>
      <c r="J35" s="153">
        <v>96</v>
      </c>
      <c r="K35" s="153"/>
      <c r="L35" s="153"/>
      <c r="M35" s="153"/>
      <c r="N35" s="212" t="s">
        <v>94</v>
      </c>
      <c r="O35" s="153"/>
      <c r="P35" s="205"/>
    </row>
    <row r="36" spans="1:16" ht="26.25" customHeight="1">
      <c r="A36" s="148">
        <v>28</v>
      </c>
      <c r="B36" s="183"/>
      <c r="C36" s="211" t="s">
        <v>92</v>
      </c>
      <c r="D36" s="151" t="s">
        <v>97</v>
      </c>
      <c r="E36" s="151"/>
      <c r="F36" s="151" t="s">
        <v>26</v>
      </c>
      <c r="G36" s="153">
        <v>64</v>
      </c>
      <c r="H36" s="153">
        <f>G36/16</f>
        <v>4</v>
      </c>
      <c r="I36" s="153"/>
      <c r="J36" s="153">
        <v>64</v>
      </c>
      <c r="K36" s="153"/>
      <c r="L36" s="153"/>
      <c r="M36" s="153"/>
      <c r="N36" s="153"/>
      <c r="O36" s="212" t="s">
        <v>56</v>
      </c>
      <c r="P36" s="199"/>
    </row>
    <row r="37" spans="1:16" ht="19.5" customHeight="1">
      <c r="A37" s="148">
        <v>29</v>
      </c>
      <c r="B37" s="183"/>
      <c r="C37" s="211" t="s">
        <v>98</v>
      </c>
      <c r="D37" s="151" t="s">
        <v>99</v>
      </c>
      <c r="E37" s="151"/>
      <c r="F37" s="151" t="s">
        <v>26</v>
      </c>
      <c r="G37" s="153">
        <v>56</v>
      </c>
      <c r="H37" s="153">
        <v>1</v>
      </c>
      <c r="I37" s="153"/>
      <c r="J37" s="153">
        <v>56</v>
      </c>
      <c r="K37" s="153"/>
      <c r="L37" s="212" t="s">
        <v>100</v>
      </c>
      <c r="M37" s="148"/>
      <c r="N37" s="148"/>
      <c r="O37" s="153"/>
      <c r="P37" s="199"/>
    </row>
    <row r="38" spans="1:16" ht="19.5" customHeight="1">
      <c r="A38" s="148">
        <v>30</v>
      </c>
      <c r="B38" s="183"/>
      <c r="C38" s="211" t="s">
        <v>101</v>
      </c>
      <c r="D38" s="151" t="s">
        <v>102</v>
      </c>
      <c r="E38" s="151"/>
      <c r="F38" s="151" t="s">
        <v>26</v>
      </c>
      <c r="G38" s="153">
        <v>96</v>
      </c>
      <c r="H38" s="153">
        <v>6</v>
      </c>
      <c r="I38" s="153"/>
      <c r="J38" s="153">
        <v>96</v>
      </c>
      <c r="K38" s="153"/>
      <c r="L38" s="153"/>
      <c r="M38" s="153"/>
      <c r="N38" s="153"/>
      <c r="O38" s="212" t="s">
        <v>94</v>
      </c>
      <c r="P38" s="206"/>
    </row>
    <row r="39" spans="1:16" ht="19.5" customHeight="1">
      <c r="A39" s="148">
        <v>31</v>
      </c>
      <c r="B39" s="183"/>
      <c r="C39" s="211" t="s">
        <v>103</v>
      </c>
      <c r="D39" s="151" t="s">
        <v>104</v>
      </c>
      <c r="E39" s="151"/>
      <c r="F39" s="151" t="s">
        <v>26</v>
      </c>
      <c r="G39" s="153">
        <v>20</v>
      </c>
      <c r="H39" s="153">
        <v>1</v>
      </c>
      <c r="I39" s="153"/>
      <c r="J39" s="153">
        <v>20</v>
      </c>
      <c r="K39" s="153"/>
      <c r="L39" s="153"/>
      <c r="M39" s="153" t="s">
        <v>100</v>
      </c>
      <c r="N39" s="153" t="s">
        <v>100</v>
      </c>
      <c r="O39" s="153"/>
      <c r="P39" s="199"/>
    </row>
    <row r="40" spans="1:16" ht="19.5" customHeight="1">
      <c r="A40" s="148">
        <v>32</v>
      </c>
      <c r="B40" s="183"/>
      <c r="C40" s="211" t="s">
        <v>105</v>
      </c>
      <c r="D40" s="151" t="s">
        <v>106</v>
      </c>
      <c r="E40" s="151"/>
      <c r="F40" s="151" t="s">
        <v>26</v>
      </c>
      <c r="G40" s="153">
        <v>30</v>
      </c>
      <c r="H40" s="153">
        <v>1</v>
      </c>
      <c r="I40" s="153"/>
      <c r="J40" s="153">
        <v>30</v>
      </c>
      <c r="K40" s="153"/>
      <c r="L40" s="153"/>
      <c r="M40" s="207"/>
      <c r="N40" s="207"/>
      <c r="O40" s="153" t="s">
        <v>100</v>
      </c>
      <c r="P40" s="199"/>
    </row>
    <row r="41" spans="1:16" ht="19.5" customHeight="1">
      <c r="A41" s="154">
        <v>33</v>
      </c>
      <c r="B41" s="184"/>
      <c r="C41" s="213" t="s">
        <v>107</v>
      </c>
      <c r="D41" s="185" t="s">
        <v>108</v>
      </c>
      <c r="E41" s="186"/>
      <c r="F41" s="157" t="s">
        <v>26</v>
      </c>
      <c r="G41" s="186">
        <v>420</v>
      </c>
      <c r="H41" s="186">
        <v>14</v>
      </c>
      <c r="I41" s="186">
        <v>0</v>
      </c>
      <c r="J41" s="186">
        <v>420</v>
      </c>
      <c r="K41" s="186"/>
      <c r="L41" s="186"/>
      <c r="M41" s="186"/>
      <c r="N41" s="186"/>
      <c r="O41" s="186"/>
      <c r="P41" s="201" t="s">
        <v>22</v>
      </c>
    </row>
    <row r="42" spans="1:16" ht="19.5" customHeight="1">
      <c r="A42" s="59" t="s">
        <v>72</v>
      </c>
      <c r="B42" s="60"/>
      <c r="C42" s="60"/>
      <c r="D42" s="60"/>
      <c r="E42" s="60"/>
      <c r="F42" s="61"/>
      <c r="G42" s="62">
        <f>SUM(G34:G41)</f>
        <v>878</v>
      </c>
      <c r="H42" s="62">
        <f>SUM(H34:H41)</f>
        <v>39</v>
      </c>
      <c r="I42" s="62">
        <f>SUM(I34:I41)</f>
        <v>0</v>
      </c>
      <c r="J42" s="62">
        <f>SUM(J34:J41)</f>
        <v>878</v>
      </c>
      <c r="K42" s="62">
        <f>SUM(K26:K41)</f>
        <v>0</v>
      </c>
      <c r="L42" s="62">
        <f>SUM(L26:L41)</f>
        <v>16</v>
      </c>
      <c r="M42" s="62">
        <v>0</v>
      </c>
      <c r="N42" s="62">
        <f>SUM(N26:N41)</f>
        <v>16</v>
      </c>
      <c r="O42" s="62">
        <f>SUM(O34:O41)</f>
        <v>0</v>
      </c>
      <c r="P42" s="119"/>
    </row>
    <row r="43" spans="1:16" ht="19.5" customHeight="1">
      <c r="A43" s="35" t="s">
        <v>52</v>
      </c>
      <c r="B43" s="36"/>
      <c r="C43" s="36"/>
      <c r="D43" s="36"/>
      <c r="E43" s="36"/>
      <c r="F43" s="37"/>
      <c r="G43" s="93">
        <f aca="true" t="shared" si="2" ref="G43:O43">G23+G29+G33+G42</f>
        <v>1726</v>
      </c>
      <c r="H43" s="93">
        <f>H42+H33+H29+H23</f>
        <v>92</v>
      </c>
      <c r="I43" s="93">
        <f t="shared" si="2"/>
        <v>362</v>
      </c>
      <c r="J43" s="93">
        <f t="shared" si="2"/>
        <v>1364</v>
      </c>
      <c r="K43" s="93">
        <f t="shared" si="2"/>
        <v>18</v>
      </c>
      <c r="L43" s="93">
        <v>16</v>
      </c>
      <c r="M43" s="93">
        <v>16</v>
      </c>
      <c r="N43" s="93">
        <v>16</v>
      </c>
      <c r="O43" s="93">
        <f t="shared" si="2"/>
        <v>0</v>
      </c>
      <c r="P43" s="127">
        <v>0</v>
      </c>
    </row>
    <row r="44" spans="1:16" ht="27" customHeight="1">
      <c r="A44" s="187">
        <v>34</v>
      </c>
      <c r="B44" s="188" t="s">
        <v>109</v>
      </c>
      <c r="C44" s="18" t="s">
        <v>110</v>
      </c>
      <c r="D44" s="80" t="s">
        <v>111</v>
      </c>
      <c r="E44" s="189"/>
      <c r="F44" s="18" t="s">
        <v>26</v>
      </c>
      <c r="G44" s="18">
        <v>30</v>
      </c>
      <c r="H44" s="18">
        <v>8</v>
      </c>
      <c r="I44" s="18">
        <v>30</v>
      </c>
      <c r="J44" s="105">
        <v>0</v>
      </c>
      <c r="K44" s="18"/>
      <c r="L44" s="18"/>
      <c r="M44" s="18" t="s">
        <v>112</v>
      </c>
      <c r="N44" s="18"/>
      <c r="O44" s="18"/>
      <c r="P44" s="111"/>
    </row>
    <row r="45" spans="1:16" ht="24" customHeight="1">
      <c r="A45" s="16">
        <v>35</v>
      </c>
      <c r="B45" s="190"/>
      <c r="C45" s="132" t="s">
        <v>113</v>
      </c>
      <c r="D45" s="133" t="s">
        <v>114</v>
      </c>
      <c r="E45" s="16"/>
      <c r="F45" s="16" t="s">
        <v>26</v>
      </c>
      <c r="G45" s="16">
        <v>30</v>
      </c>
      <c r="H45" s="16">
        <v>2</v>
      </c>
      <c r="I45" s="16">
        <v>30</v>
      </c>
      <c r="J45" s="106">
        <v>0</v>
      </c>
      <c r="K45" s="16"/>
      <c r="L45" s="16"/>
      <c r="M45" s="16" t="s">
        <v>115</v>
      </c>
      <c r="N45" s="16"/>
      <c r="O45" s="16"/>
      <c r="P45" s="112"/>
    </row>
    <row r="46" spans="1:16" ht="27" customHeight="1">
      <c r="A46" s="16">
        <v>36</v>
      </c>
      <c r="B46" s="190"/>
      <c r="C46" s="132"/>
      <c r="D46" s="133" t="s">
        <v>114</v>
      </c>
      <c r="E46" s="16"/>
      <c r="F46" s="16" t="s">
        <v>26</v>
      </c>
      <c r="G46" s="16">
        <v>30</v>
      </c>
      <c r="H46" s="16">
        <v>2</v>
      </c>
      <c r="I46" s="16">
        <v>30</v>
      </c>
      <c r="J46" s="106">
        <v>0</v>
      </c>
      <c r="K46" s="16"/>
      <c r="L46" s="16"/>
      <c r="M46" s="16"/>
      <c r="N46" s="16" t="s">
        <v>115</v>
      </c>
      <c r="O46" s="16"/>
      <c r="P46" s="112"/>
    </row>
    <row r="47" spans="1:16" ht="52.5" customHeight="1">
      <c r="A47" s="191">
        <v>37</v>
      </c>
      <c r="B47" s="192"/>
      <c r="C47" s="137"/>
      <c r="D47" s="136" t="s">
        <v>116</v>
      </c>
      <c r="E47" s="137"/>
      <c r="F47" s="137" t="s">
        <v>26</v>
      </c>
      <c r="G47" s="137"/>
      <c r="H47" s="137">
        <v>2</v>
      </c>
      <c r="I47" s="137"/>
      <c r="J47" s="208"/>
      <c r="K47" s="137"/>
      <c r="L47" s="137"/>
      <c r="M47" s="137"/>
      <c r="N47" s="137"/>
      <c r="O47" s="137"/>
      <c r="P47" s="194"/>
    </row>
    <row r="48" spans="1:16" ht="19.5" customHeight="1">
      <c r="A48" s="59" t="s">
        <v>52</v>
      </c>
      <c r="B48" s="60"/>
      <c r="C48" s="60"/>
      <c r="D48" s="60"/>
      <c r="E48" s="60"/>
      <c r="F48" s="61"/>
      <c r="G48" s="62">
        <f aca="true" t="shared" si="3" ref="G48:L48">SUM(G44:G47)</f>
        <v>90</v>
      </c>
      <c r="H48" s="62">
        <f t="shared" si="3"/>
        <v>14</v>
      </c>
      <c r="I48" s="62">
        <f t="shared" si="3"/>
        <v>90</v>
      </c>
      <c r="J48" s="62">
        <v>0</v>
      </c>
      <c r="K48" s="62">
        <f t="shared" si="3"/>
        <v>0</v>
      </c>
      <c r="L48" s="62">
        <f t="shared" si="3"/>
        <v>0</v>
      </c>
      <c r="M48" s="62">
        <v>4</v>
      </c>
      <c r="N48" s="62">
        <v>2</v>
      </c>
      <c r="O48" s="62">
        <f>SUM(O44:O47)</f>
        <v>0</v>
      </c>
      <c r="P48" s="119"/>
    </row>
    <row r="49" spans="1:16" ht="19.5" customHeight="1">
      <c r="A49" s="94" t="s">
        <v>117</v>
      </c>
      <c r="B49" s="95"/>
      <c r="C49" s="95"/>
      <c r="D49" s="95"/>
      <c r="E49" s="95"/>
      <c r="F49" s="96"/>
      <c r="G49" s="97">
        <f aca="true" t="shared" si="4" ref="G49:O49">G15+G43+G48</f>
        <v>2299</v>
      </c>
      <c r="H49" s="97">
        <f t="shared" si="4"/>
        <v>135</v>
      </c>
      <c r="I49" s="97">
        <f t="shared" si="4"/>
        <v>680</v>
      </c>
      <c r="J49" s="97">
        <f t="shared" si="4"/>
        <v>1619</v>
      </c>
      <c r="K49" s="97">
        <f t="shared" si="4"/>
        <v>27</v>
      </c>
      <c r="L49" s="97">
        <f t="shared" si="4"/>
        <v>25</v>
      </c>
      <c r="M49" s="97">
        <f t="shared" si="4"/>
        <v>22</v>
      </c>
      <c r="N49" s="97">
        <f t="shared" si="4"/>
        <v>18</v>
      </c>
      <c r="O49" s="97">
        <f t="shared" si="4"/>
        <v>0</v>
      </c>
      <c r="P49" s="128"/>
    </row>
  </sheetData>
  <sheetProtection insertRows="0" selectLockedCells="1"/>
  <mergeCells count="27">
    <mergeCell ref="I2:J2"/>
    <mergeCell ref="K2:P2"/>
    <mergeCell ref="A15:F15"/>
    <mergeCell ref="A23:F23"/>
    <mergeCell ref="A29:F29"/>
    <mergeCell ref="A33:F33"/>
    <mergeCell ref="A42:F42"/>
    <mergeCell ref="A43:F43"/>
    <mergeCell ref="A48:F48"/>
    <mergeCell ref="A49:F49"/>
    <mergeCell ref="A2:A4"/>
    <mergeCell ref="B2:B4"/>
    <mergeCell ref="B5:B14"/>
    <mergeCell ref="B16:B22"/>
    <mergeCell ref="B24:B28"/>
    <mergeCell ref="B30:B32"/>
    <mergeCell ref="B34:B41"/>
    <mergeCell ref="B44:B47"/>
    <mergeCell ref="C2:C4"/>
    <mergeCell ref="C45:C46"/>
    <mergeCell ref="D2:D4"/>
    <mergeCell ref="E2:E4"/>
    <mergeCell ref="F2:F4"/>
    <mergeCell ref="G2:G4"/>
    <mergeCell ref="H2:H4"/>
    <mergeCell ref="I3:I4"/>
    <mergeCell ref="J3:J4"/>
  </mergeCells>
  <printOptions horizontalCentered="1"/>
  <pageMargins left="0.55" right="0.55" top="0.59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D12" sqref="D12:P12"/>
    </sheetView>
  </sheetViews>
  <sheetFormatPr defaultColWidth="9.00390625" defaultRowHeight="14.25"/>
  <cols>
    <col min="1" max="1" width="3.00390625" style="3" customWidth="1"/>
    <col min="2" max="2" width="3.375" style="3" customWidth="1"/>
    <col min="3" max="3" width="3.50390625" style="3" customWidth="1"/>
    <col min="4" max="4" width="7.625" style="3" customWidth="1"/>
    <col min="5" max="5" width="13.375" style="3" customWidth="1"/>
    <col min="6" max="6" width="4.00390625" style="3" customWidth="1"/>
    <col min="7" max="7" width="3.875" style="3" customWidth="1"/>
    <col min="8" max="8" width="5.00390625" style="3" customWidth="1"/>
    <col min="9" max="9" width="3.625" style="3" customWidth="1"/>
    <col min="10" max="10" width="4.00390625" style="3" customWidth="1"/>
    <col min="11" max="11" width="4.875" style="3" customWidth="1"/>
    <col min="12" max="17" width="5.00390625" style="3" customWidth="1"/>
    <col min="18" max="16384" width="9.00390625" style="3" customWidth="1"/>
  </cols>
  <sheetData>
    <row r="1" ht="15" customHeight="1">
      <c r="A1" s="4" t="s">
        <v>118</v>
      </c>
    </row>
    <row r="2" spans="1:17" ht="12">
      <c r="A2" s="5" t="s">
        <v>1</v>
      </c>
      <c r="B2" s="6" t="s">
        <v>2</v>
      </c>
      <c r="C2" s="7"/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/>
      <c r="L2" s="6" t="s">
        <v>10</v>
      </c>
      <c r="M2" s="6"/>
      <c r="N2" s="6"/>
      <c r="O2" s="6"/>
      <c r="P2" s="6"/>
      <c r="Q2" s="108"/>
    </row>
    <row r="3" spans="1:17" ht="14.25" customHeight="1">
      <c r="A3" s="8"/>
      <c r="B3" s="9"/>
      <c r="C3" s="10"/>
      <c r="D3" s="9"/>
      <c r="E3" s="9"/>
      <c r="F3" s="10"/>
      <c r="G3" s="9"/>
      <c r="H3" s="9"/>
      <c r="I3" s="9"/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09" t="s">
        <v>18</v>
      </c>
    </row>
    <row r="4" spans="1:17" ht="24.75">
      <c r="A4" s="11"/>
      <c r="B4" s="12"/>
      <c r="C4" s="13"/>
      <c r="D4" s="12"/>
      <c r="E4" s="12"/>
      <c r="F4" s="13"/>
      <c r="G4" s="12"/>
      <c r="H4" s="12"/>
      <c r="I4" s="12"/>
      <c r="J4" s="12"/>
      <c r="K4" s="12"/>
      <c r="L4" s="12" t="s">
        <v>19</v>
      </c>
      <c r="M4" s="12" t="s">
        <v>20</v>
      </c>
      <c r="N4" s="12" t="s">
        <v>20</v>
      </c>
      <c r="O4" s="12" t="s">
        <v>20</v>
      </c>
      <c r="P4" s="98" t="s">
        <v>21</v>
      </c>
      <c r="Q4" s="110" t="s">
        <v>22</v>
      </c>
    </row>
    <row r="5" spans="1:17" ht="24" customHeight="1">
      <c r="A5" s="14">
        <v>1</v>
      </c>
      <c r="B5" s="15" t="s">
        <v>119</v>
      </c>
      <c r="C5" s="15" t="s">
        <v>120</v>
      </c>
      <c r="D5" s="16" t="s">
        <v>24</v>
      </c>
      <c r="E5" s="17" t="s">
        <v>25</v>
      </c>
      <c r="F5" s="18"/>
      <c r="G5" s="18" t="s">
        <v>26</v>
      </c>
      <c r="H5" s="18">
        <v>45</v>
      </c>
      <c r="I5" s="18">
        <v>3</v>
      </c>
      <c r="J5" s="18">
        <v>30</v>
      </c>
      <c r="K5" s="18">
        <v>15</v>
      </c>
      <c r="L5" s="18">
        <v>3</v>
      </c>
      <c r="M5" s="18"/>
      <c r="N5" s="18"/>
      <c r="O5" s="18"/>
      <c r="P5" s="18"/>
      <c r="Q5" s="111"/>
    </row>
    <row r="6" spans="1:17" ht="36">
      <c r="A6" s="19">
        <v>2</v>
      </c>
      <c r="B6" s="20"/>
      <c r="C6" s="20"/>
      <c r="D6" s="16" t="s">
        <v>27</v>
      </c>
      <c r="E6" s="17" t="s">
        <v>28</v>
      </c>
      <c r="F6" s="16"/>
      <c r="G6" s="16" t="s">
        <v>29</v>
      </c>
      <c r="H6" s="16">
        <v>64</v>
      </c>
      <c r="I6" s="16">
        <v>4</v>
      </c>
      <c r="J6" s="16">
        <v>64</v>
      </c>
      <c r="K6" s="16">
        <v>0</v>
      </c>
      <c r="L6" s="16"/>
      <c r="M6" s="16">
        <v>2</v>
      </c>
      <c r="N6" s="16">
        <v>2</v>
      </c>
      <c r="O6" s="16"/>
      <c r="P6" s="16"/>
      <c r="Q6" s="112"/>
    </row>
    <row r="7" spans="1:17" ht="24">
      <c r="A7" s="19">
        <v>3</v>
      </c>
      <c r="B7" s="20"/>
      <c r="C7" s="20"/>
      <c r="D7" s="16" t="s">
        <v>30</v>
      </c>
      <c r="E7" s="17" t="s">
        <v>31</v>
      </c>
      <c r="F7" s="16"/>
      <c r="G7" s="16" t="s">
        <v>26</v>
      </c>
      <c r="H7" s="16">
        <v>62</v>
      </c>
      <c r="I7" s="16">
        <v>4</v>
      </c>
      <c r="J7" s="16">
        <v>0</v>
      </c>
      <c r="K7" s="16">
        <v>62</v>
      </c>
      <c r="L7" s="16">
        <v>2</v>
      </c>
      <c r="M7" s="16">
        <v>2</v>
      </c>
      <c r="N7" s="16"/>
      <c r="O7" s="16"/>
      <c r="P7" s="16"/>
      <c r="Q7" s="112"/>
    </row>
    <row r="8" spans="1:17" ht="24">
      <c r="A8" s="19">
        <v>4</v>
      </c>
      <c r="B8" s="20"/>
      <c r="C8" s="20"/>
      <c r="D8" s="16" t="s">
        <v>32</v>
      </c>
      <c r="E8" s="21" t="s">
        <v>33</v>
      </c>
      <c r="F8" s="16"/>
      <c r="G8" s="16" t="s">
        <v>29</v>
      </c>
      <c r="H8" s="16">
        <v>188</v>
      </c>
      <c r="I8" s="16">
        <v>12</v>
      </c>
      <c r="J8" s="16">
        <v>94</v>
      </c>
      <c r="K8" s="16">
        <v>94</v>
      </c>
      <c r="L8" s="16">
        <v>4</v>
      </c>
      <c r="M8" s="16">
        <v>4</v>
      </c>
      <c r="N8" s="16">
        <v>2</v>
      </c>
      <c r="O8" s="16">
        <v>2</v>
      </c>
      <c r="P8" s="16"/>
      <c r="Q8" s="112"/>
    </row>
    <row r="9" spans="1:17" ht="24">
      <c r="A9" s="19">
        <v>5</v>
      </c>
      <c r="B9" s="20"/>
      <c r="C9" s="20"/>
      <c r="D9" s="16" t="s">
        <v>121</v>
      </c>
      <c r="E9" s="17" t="s">
        <v>35</v>
      </c>
      <c r="F9" s="16"/>
      <c r="G9" s="16" t="s">
        <v>26</v>
      </c>
      <c r="H9" s="16">
        <v>102</v>
      </c>
      <c r="I9" s="16">
        <v>6</v>
      </c>
      <c r="J9" s="16">
        <v>51</v>
      </c>
      <c r="K9" s="16">
        <v>51</v>
      </c>
      <c r="L9" s="16" t="s">
        <v>36</v>
      </c>
      <c r="M9" s="16">
        <v>3</v>
      </c>
      <c r="N9" s="16" t="s">
        <v>122</v>
      </c>
      <c r="O9" s="16"/>
      <c r="P9" s="16"/>
      <c r="Q9" s="112"/>
    </row>
    <row r="10" spans="1:17" ht="30" customHeight="1">
      <c r="A10" s="19">
        <v>6</v>
      </c>
      <c r="B10" s="20"/>
      <c r="C10" s="20"/>
      <c r="D10" s="16" t="s">
        <v>123</v>
      </c>
      <c r="E10" s="17" t="s">
        <v>39</v>
      </c>
      <c r="F10" s="16"/>
      <c r="G10" s="16" t="s">
        <v>26</v>
      </c>
      <c r="H10" s="16">
        <v>20</v>
      </c>
      <c r="I10" s="16">
        <v>1</v>
      </c>
      <c r="J10" s="16">
        <v>20</v>
      </c>
      <c r="K10" s="16">
        <v>0</v>
      </c>
      <c r="L10" s="16" t="s">
        <v>40</v>
      </c>
      <c r="M10" s="16" t="s">
        <v>40</v>
      </c>
      <c r="N10" s="16" t="s">
        <v>40</v>
      </c>
      <c r="O10" s="16" t="s">
        <v>40</v>
      </c>
      <c r="P10" s="16" t="s">
        <v>40</v>
      </c>
      <c r="Q10" s="112"/>
    </row>
    <row r="11" spans="1:17" ht="24">
      <c r="A11" s="22">
        <v>7</v>
      </c>
      <c r="B11" s="20"/>
      <c r="C11" s="20"/>
      <c r="D11" s="16" t="s">
        <v>124</v>
      </c>
      <c r="E11" s="23" t="s">
        <v>42</v>
      </c>
      <c r="F11" s="24"/>
      <c r="G11" s="24" t="s">
        <v>26</v>
      </c>
      <c r="H11" s="24">
        <v>30</v>
      </c>
      <c r="I11" s="24">
        <v>2</v>
      </c>
      <c r="J11" s="24">
        <v>15</v>
      </c>
      <c r="K11" s="24">
        <v>15</v>
      </c>
      <c r="L11" s="24" t="s">
        <v>44</v>
      </c>
      <c r="M11" s="24" t="s">
        <v>44</v>
      </c>
      <c r="N11" s="24" t="s">
        <v>44</v>
      </c>
      <c r="O11" s="24" t="s">
        <v>44</v>
      </c>
      <c r="P11" s="24" t="s">
        <v>44</v>
      </c>
      <c r="Q11" s="113"/>
    </row>
    <row r="12" spans="1:17" ht="24" customHeight="1">
      <c r="A12" s="22">
        <v>8</v>
      </c>
      <c r="B12" s="20"/>
      <c r="C12" s="20"/>
      <c r="D12" s="25"/>
      <c r="E12" s="26" t="s">
        <v>46</v>
      </c>
      <c r="F12" s="27"/>
      <c r="G12" s="27" t="s">
        <v>26</v>
      </c>
      <c r="H12" s="27">
        <v>30</v>
      </c>
      <c r="I12" s="27">
        <v>2</v>
      </c>
      <c r="J12" s="27">
        <v>15</v>
      </c>
      <c r="K12" s="27">
        <v>15</v>
      </c>
      <c r="L12" s="27" t="s">
        <v>44</v>
      </c>
      <c r="M12" s="27" t="s">
        <v>44</v>
      </c>
      <c r="N12" s="27" t="s">
        <v>44</v>
      </c>
      <c r="O12" s="27" t="s">
        <v>44</v>
      </c>
      <c r="P12" s="27" t="s">
        <v>44</v>
      </c>
      <c r="Q12" s="113"/>
    </row>
    <row r="13" spans="1:17" ht="24">
      <c r="A13" s="22">
        <v>9</v>
      </c>
      <c r="B13" s="20"/>
      <c r="C13" s="20"/>
      <c r="D13" s="16" t="s">
        <v>47</v>
      </c>
      <c r="E13" s="17" t="s">
        <v>48</v>
      </c>
      <c r="F13" s="16"/>
      <c r="G13" s="16" t="s">
        <v>26</v>
      </c>
      <c r="H13" s="16">
        <v>16</v>
      </c>
      <c r="I13" s="16">
        <v>1</v>
      </c>
      <c r="J13" s="16">
        <v>8</v>
      </c>
      <c r="K13" s="16">
        <v>8</v>
      </c>
      <c r="L13" s="16" t="s">
        <v>40</v>
      </c>
      <c r="M13" s="16" t="s">
        <v>40</v>
      </c>
      <c r="N13" s="16" t="s">
        <v>40</v>
      </c>
      <c r="O13" s="16" t="s">
        <v>40</v>
      </c>
      <c r="P13" s="16"/>
      <c r="Q13" s="112"/>
    </row>
    <row r="14" spans="1:17" ht="27" customHeight="1">
      <c r="A14" s="22">
        <v>10</v>
      </c>
      <c r="B14" s="20"/>
      <c r="C14" s="28"/>
      <c r="D14" s="29" t="s">
        <v>49</v>
      </c>
      <c r="E14" s="17" t="s">
        <v>50</v>
      </c>
      <c r="F14" s="16"/>
      <c r="G14" s="16" t="s">
        <v>26</v>
      </c>
      <c r="H14" s="16">
        <v>60</v>
      </c>
      <c r="I14" s="16">
        <v>2</v>
      </c>
      <c r="J14" s="16">
        <v>0</v>
      </c>
      <c r="K14" s="16">
        <v>60</v>
      </c>
      <c r="L14" s="16" t="s">
        <v>51</v>
      </c>
      <c r="M14" s="16"/>
      <c r="N14" s="16"/>
      <c r="O14" s="16"/>
      <c r="P14" s="16"/>
      <c r="Q14" s="112"/>
    </row>
    <row r="15" spans="1:17" ht="38.25" customHeight="1">
      <c r="A15" s="22">
        <v>11</v>
      </c>
      <c r="B15" s="30"/>
      <c r="C15" s="31" t="s">
        <v>109</v>
      </c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14"/>
    </row>
    <row r="16" spans="1:17" s="1" customFormat="1" ht="19.5" customHeight="1">
      <c r="A16" s="35" t="s">
        <v>52</v>
      </c>
      <c r="B16" s="36"/>
      <c r="C16" s="36"/>
      <c r="D16" s="36"/>
      <c r="E16" s="36"/>
      <c r="F16" s="36"/>
      <c r="G16" s="37"/>
      <c r="H16" s="38">
        <f>SUM(H5:H15)</f>
        <v>617</v>
      </c>
      <c r="I16" s="38">
        <v>35</v>
      </c>
      <c r="J16" s="38">
        <f>SUM(J5:J15)</f>
        <v>297</v>
      </c>
      <c r="K16" s="38">
        <f>SUM(K5:K15)</f>
        <v>320</v>
      </c>
      <c r="L16" s="38">
        <v>11</v>
      </c>
      <c r="M16" s="38">
        <f>SUM(M5:M9)</f>
        <v>11</v>
      </c>
      <c r="N16" s="38">
        <f>SUM(N5:N9)</f>
        <v>4</v>
      </c>
      <c r="O16" s="38">
        <f>SUM(O5:O9)</f>
        <v>2</v>
      </c>
      <c r="P16" s="38"/>
      <c r="Q16" s="115"/>
    </row>
    <row r="17" spans="1:17" s="1" customFormat="1" ht="19.5" customHeight="1">
      <c r="A17" s="39">
        <v>12</v>
      </c>
      <c r="B17" s="40" t="s">
        <v>53</v>
      </c>
      <c r="C17" s="40" t="s">
        <v>120</v>
      </c>
      <c r="D17" s="41"/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116"/>
    </row>
    <row r="18" spans="1:17" s="2" customFormat="1" ht="19.5" customHeight="1">
      <c r="A18" s="43">
        <v>13</v>
      </c>
      <c r="B18" s="44"/>
      <c r="C18" s="44"/>
      <c r="D18" s="45"/>
      <c r="E18" s="46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117"/>
    </row>
    <row r="19" spans="1:17" s="2" customFormat="1" ht="19.5" customHeight="1">
      <c r="A19" s="43">
        <v>14</v>
      </c>
      <c r="B19" s="44"/>
      <c r="C19" s="44"/>
      <c r="D19" s="45"/>
      <c r="E19" s="46"/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117"/>
    </row>
    <row r="20" spans="1:17" s="2" customFormat="1" ht="19.5" customHeight="1">
      <c r="A20" s="43">
        <v>15</v>
      </c>
      <c r="B20" s="44"/>
      <c r="C20" s="44"/>
      <c r="D20" s="45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17"/>
    </row>
    <row r="21" spans="1:17" s="2" customFormat="1" ht="19.5" customHeight="1">
      <c r="A21" s="43">
        <v>16</v>
      </c>
      <c r="B21" s="44"/>
      <c r="C21" s="44"/>
      <c r="D21" s="45"/>
      <c r="E21" s="46"/>
      <c r="F21" s="47"/>
      <c r="G21" s="45"/>
      <c r="H21" s="45"/>
      <c r="I21" s="45"/>
      <c r="J21" s="45"/>
      <c r="K21" s="45"/>
      <c r="L21" s="99"/>
      <c r="M21" s="45"/>
      <c r="N21" s="45"/>
      <c r="O21" s="45"/>
      <c r="P21" s="45"/>
      <c r="Q21" s="117"/>
    </row>
    <row r="22" spans="1:17" s="2" customFormat="1" ht="19.5" customHeight="1">
      <c r="A22" s="43">
        <v>17</v>
      </c>
      <c r="B22" s="44"/>
      <c r="C22" s="44"/>
      <c r="D22" s="48"/>
      <c r="E22" s="46"/>
      <c r="F22" s="47"/>
      <c r="G22" s="45"/>
      <c r="H22" s="45"/>
      <c r="I22" s="45"/>
      <c r="J22" s="45"/>
      <c r="K22" s="45"/>
      <c r="L22" s="99"/>
      <c r="M22" s="99"/>
      <c r="N22" s="45"/>
      <c r="O22" s="45"/>
      <c r="P22" s="45"/>
      <c r="Q22" s="117"/>
    </row>
    <row r="23" spans="1:17" s="2" customFormat="1" ht="19.5" customHeight="1">
      <c r="A23" s="43">
        <v>18</v>
      </c>
      <c r="B23" s="44"/>
      <c r="C23" s="44"/>
      <c r="D23" s="48"/>
      <c r="E23" s="46"/>
      <c r="F23" s="49"/>
      <c r="G23" s="45"/>
      <c r="H23" s="50"/>
      <c r="I23" s="50"/>
      <c r="J23" s="50"/>
      <c r="K23" s="50"/>
      <c r="L23" s="50"/>
      <c r="M23" s="50"/>
      <c r="N23" s="45"/>
      <c r="O23" s="45"/>
      <c r="P23" s="45"/>
      <c r="Q23" s="117"/>
    </row>
    <row r="24" spans="1:17" s="2" customFormat="1" ht="19.5" customHeight="1">
      <c r="A24" s="43">
        <v>19</v>
      </c>
      <c r="B24" s="44"/>
      <c r="C24" s="44"/>
      <c r="D24" s="51"/>
      <c r="E24" s="46"/>
      <c r="F24" s="52"/>
      <c r="G24" s="50"/>
      <c r="H24" s="50"/>
      <c r="I24" s="50"/>
      <c r="J24" s="50"/>
      <c r="K24" s="50"/>
      <c r="L24" s="50"/>
      <c r="M24" s="50"/>
      <c r="N24" s="50"/>
      <c r="O24" s="50"/>
      <c r="P24" s="45"/>
      <c r="Q24" s="117"/>
    </row>
    <row r="25" spans="1:17" s="2" customFormat="1" ht="19.5" customHeight="1">
      <c r="A25" s="53">
        <v>20</v>
      </c>
      <c r="B25" s="54"/>
      <c r="C25" s="54"/>
      <c r="D25" s="55"/>
      <c r="E25" s="56"/>
      <c r="F25" s="57"/>
      <c r="G25" s="58"/>
      <c r="H25" s="58"/>
      <c r="I25" s="58"/>
      <c r="J25" s="58"/>
      <c r="K25" s="58"/>
      <c r="L25" s="100"/>
      <c r="M25" s="100"/>
      <c r="N25" s="58"/>
      <c r="O25" s="58"/>
      <c r="P25" s="58"/>
      <c r="Q25" s="118"/>
    </row>
    <row r="26" spans="1:17" ht="19.5" customHeight="1">
      <c r="A26" s="59" t="s">
        <v>72</v>
      </c>
      <c r="B26" s="60"/>
      <c r="C26" s="60"/>
      <c r="D26" s="60"/>
      <c r="E26" s="60"/>
      <c r="F26" s="60"/>
      <c r="G26" s="61"/>
      <c r="H26" s="62">
        <f aca="true" t="shared" si="0" ref="H26:P26">SUM(H17:H25)</f>
        <v>0</v>
      </c>
      <c r="I26" s="62">
        <f t="shared" si="0"/>
        <v>0</v>
      </c>
      <c r="J26" s="62">
        <f t="shared" si="0"/>
        <v>0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  <c r="O26" s="62">
        <f t="shared" si="0"/>
        <v>0</v>
      </c>
      <c r="P26" s="62">
        <f t="shared" si="0"/>
        <v>0</v>
      </c>
      <c r="Q26" s="119"/>
    </row>
    <row r="27" spans="1:17" s="2" customFormat="1" ht="19.5" customHeight="1">
      <c r="A27" s="63">
        <v>21</v>
      </c>
      <c r="B27" s="64" t="s">
        <v>73</v>
      </c>
      <c r="C27" s="65" t="s">
        <v>120</v>
      </c>
      <c r="D27" s="48"/>
      <c r="E27" s="46"/>
      <c r="F27" s="4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20"/>
    </row>
    <row r="28" spans="1:17" s="2" customFormat="1" ht="19.5" customHeight="1">
      <c r="A28" s="66">
        <v>22</v>
      </c>
      <c r="B28" s="67"/>
      <c r="C28" s="68"/>
      <c r="D28" s="48"/>
      <c r="E28" s="46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17"/>
    </row>
    <row r="29" spans="1:17" s="2" customFormat="1" ht="19.5" customHeight="1">
      <c r="A29" s="66">
        <v>23</v>
      </c>
      <c r="B29" s="67"/>
      <c r="C29" s="68"/>
      <c r="D29" s="48"/>
      <c r="E29" s="46"/>
      <c r="F29" s="47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17"/>
    </row>
    <row r="30" spans="1:17" s="2" customFormat="1" ht="19.5" customHeight="1">
      <c r="A30" s="66">
        <v>24</v>
      </c>
      <c r="B30" s="67"/>
      <c r="C30" s="68"/>
      <c r="D30" s="48"/>
      <c r="E30" s="46"/>
      <c r="F30" s="5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117"/>
    </row>
    <row r="31" spans="1:17" s="2" customFormat="1" ht="19.5" customHeight="1">
      <c r="A31" s="66">
        <v>25</v>
      </c>
      <c r="B31" s="67"/>
      <c r="C31" s="68"/>
      <c r="D31" s="51"/>
      <c r="E31" s="69"/>
      <c r="F31" s="5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117"/>
    </row>
    <row r="32" spans="1:17" s="2" customFormat="1" ht="19.5" customHeight="1">
      <c r="A32" s="66">
        <v>26</v>
      </c>
      <c r="B32" s="70"/>
      <c r="C32" s="71"/>
      <c r="D32" s="51"/>
      <c r="E32" s="69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118"/>
    </row>
    <row r="33" spans="1:17" s="1" customFormat="1" ht="19.5" customHeight="1">
      <c r="A33" s="72" t="s">
        <v>72</v>
      </c>
      <c r="B33" s="73"/>
      <c r="C33" s="73"/>
      <c r="D33" s="73"/>
      <c r="E33" s="73"/>
      <c r="F33" s="73"/>
      <c r="G33" s="74"/>
      <c r="H33" s="75">
        <f>SUM(H27:H32)</f>
        <v>0</v>
      </c>
      <c r="I33" s="75">
        <f aca="true" t="shared" si="1" ref="I33:P33">SUM(I27:I32)</f>
        <v>0</v>
      </c>
      <c r="J33" s="75">
        <f t="shared" si="1"/>
        <v>0</v>
      </c>
      <c r="K33" s="75">
        <f t="shared" si="1"/>
        <v>0</v>
      </c>
      <c r="L33" s="75">
        <f t="shared" si="1"/>
        <v>0</v>
      </c>
      <c r="M33" s="75">
        <f t="shared" si="1"/>
        <v>0</v>
      </c>
      <c r="N33" s="75">
        <f t="shared" si="1"/>
        <v>0</v>
      </c>
      <c r="O33" s="75">
        <f t="shared" si="1"/>
        <v>0</v>
      </c>
      <c r="P33" s="75">
        <f t="shared" si="1"/>
        <v>0</v>
      </c>
      <c r="Q33" s="121"/>
    </row>
    <row r="34" spans="1:17" s="2" customFormat="1" ht="19.5" customHeight="1">
      <c r="A34" s="63">
        <v>27</v>
      </c>
      <c r="B34" s="64" t="s">
        <v>125</v>
      </c>
      <c r="C34" s="65" t="s">
        <v>120</v>
      </c>
      <c r="D34" s="45"/>
      <c r="E34" s="46"/>
      <c r="F34" s="47"/>
      <c r="G34" s="45"/>
      <c r="H34" s="45"/>
      <c r="I34" s="45"/>
      <c r="J34" s="45"/>
      <c r="K34" s="45"/>
      <c r="L34" s="45"/>
      <c r="M34" s="45"/>
      <c r="N34" s="45"/>
      <c r="O34" s="101"/>
      <c r="P34" s="101"/>
      <c r="Q34" s="122"/>
    </row>
    <row r="35" spans="1:17" s="2" customFormat="1" ht="19.5" customHeight="1">
      <c r="A35" s="76">
        <v>28</v>
      </c>
      <c r="B35" s="77"/>
      <c r="C35" s="68"/>
      <c r="D35" s="48"/>
      <c r="E35" s="46"/>
      <c r="F35" s="47"/>
      <c r="G35" s="45"/>
      <c r="H35" s="45"/>
      <c r="I35" s="45"/>
      <c r="J35" s="45"/>
      <c r="K35" s="45"/>
      <c r="L35" s="45"/>
      <c r="M35" s="45"/>
      <c r="N35" s="45"/>
      <c r="O35" s="101"/>
      <c r="P35" s="101"/>
      <c r="Q35" s="123"/>
    </row>
    <row r="36" spans="1:17" s="2" customFormat="1" ht="19.5" customHeight="1">
      <c r="A36" s="76">
        <v>29</v>
      </c>
      <c r="B36" s="77"/>
      <c r="C36" s="68"/>
      <c r="D36" s="48"/>
      <c r="E36" s="46"/>
      <c r="F36" s="47"/>
      <c r="G36" s="45"/>
      <c r="H36" s="45"/>
      <c r="I36" s="45"/>
      <c r="J36" s="45"/>
      <c r="K36" s="45"/>
      <c r="L36" s="45"/>
      <c r="M36" s="45"/>
      <c r="N36" s="45"/>
      <c r="O36" s="45"/>
      <c r="P36" s="101"/>
      <c r="Q36" s="123"/>
    </row>
    <row r="37" spans="1:17" s="2" customFormat="1" ht="19.5" customHeight="1">
      <c r="A37" s="76">
        <v>30</v>
      </c>
      <c r="B37" s="77"/>
      <c r="C37" s="68"/>
      <c r="D37" s="48"/>
      <c r="E37" s="46"/>
      <c r="F37" s="47"/>
      <c r="G37" s="45"/>
      <c r="H37" s="45"/>
      <c r="I37" s="45"/>
      <c r="J37" s="45"/>
      <c r="K37" s="45"/>
      <c r="L37" s="45"/>
      <c r="M37" s="45"/>
      <c r="N37" s="45"/>
      <c r="O37" s="45"/>
      <c r="P37" s="101"/>
      <c r="Q37" s="123"/>
    </row>
    <row r="38" spans="1:17" s="2" customFormat="1" ht="19.5" customHeight="1">
      <c r="A38" s="76">
        <v>31</v>
      </c>
      <c r="B38" s="67"/>
      <c r="C38" s="68"/>
      <c r="D38" s="48"/>
      <c r="E38" s="46"/>
      <c r="F38" s="47"/>
      <c r="G38" s="45"/>
      <c r="H38" s="45"/>
      <c r="I38" s="45"/>
      <c r="J38" s="45"/>
      <c r="K38" s="45"/>
      <c r="L38" s="45"/>
      <c r="M38" s="45"/>
      <c r="N38" s="45"/>
      <c r="O38" s="101"/>
      <c r="P38" s="101"/>
      <c r="Q38" s="124"/>
    </row>
    <row r="39" spans="1:17" s="2" customFormat="1" ht="19.5" customHeight="1">
      <c r="A39" s="76">
        <v>32</v>
      </c>
      <c r="B39" s="70"/>
      <c r="C39" s="71"/>
      <c r="D39" s="78"/>
      <c r="E39" s="46"/>
      <c r="F39" s="47"/>
      <c r="G39" s="45"/>
      <c r="H39" s="45"/>
      <c r="I39" s="45"/>
      <c r="J39" s="45"/>
      <c r="K39" s="45"/>
      <c r="L39" s="99"/>
      <c r="M39" s="99"/>
      <c r="N39" s="45"/>
      <c r="O39" s="45"/>
      <c r="P39" s="45"/>
      <c r="Q39" s="125"/>
    </row>
    <row r="40" spans="1:17" s="1" customFormat="1" ht="19.5" customHeight="1">
      <c r="A40" s="72" t="s">
        <v>72</v>
      </c>
      <c r="B40" s="73"/>
      <c r="C40" s="73"/>
      <c r="D40" s="73"/>
      <c r="E40" s="73"/>
      <c r="F40" s="73"/>
      <c r="G40" s="74"/>
      <c r="H40" s="75">
        <f>SUM(H34:H39)</f>
        <v>0</v>
      </c>
      <c r="I40" s="75">
        <f aca="true" t="shared" si="2" ref="I40:P40">SUM(I34:I39)</f>
        <v>0</v>
      </c>
      <c r="J40" s="75">
        <f t="shared" si="2"/>
        <v>0</v>
      </c>
      <c r="K40" s="75">
        <f t="shared" si="2"/>
        <v>0</v>
      </c>
      <c r="L40" s="75">
        <f t="shared" si="2"/>
        <v>0</v>
      </c>
      <c r="M40" s="75">
        <f t="shared" si="2"/>
        <v>0</v>
      </c>
      <c r="N40" s="75">
        <f t="shared" si="2"/>
        <v>0</v>
      </c>
      <c r="O40" s="75">
        <f t="shared" si="2"/>
        <v>0</v>
      </c>
      <c r="P40" s="75">
        <f t="shared" si="2"/>
        <v>0</v>
      </c>
      <c r="Q40" s="121"/>
    </row>
    <row r="41" spans="1:17" ht="19.5" customHeight="1">
      <c r="A41" s="14">
        <v>33</v>
      </c>
      <c r="B41" s="79" t="s">
        <v>91</v>
      </c>
      <c r="C41" s="15" t="s">
        <v>120</v>
      </c>
      <c r="D41" s="18"/>
      <c r="E41" s="80" t="s">
        <v>126</v>
      </c>
      <c r="F41" s="18"/>
      <c r="G41" s="18" t="s">
        <v>26</v>
      </c>
      <c r="H41" s="81">
        <v>90</v>
      </c>
      <c r="I41" s="18">
        <v>6</v>
      </c>
      <c r="J41" s="18">
        <v>0</v>
      </c>
      <c r="K41" s="18">
        <v>90</v>
      </c>
      <c r="L41" s="18"/>
      <c r="M41" s="18" t="s">
        <v>100</v>
      </c>
      <c r="N41" s="18" t="s">
        <v>100</v>
      </c>
      <c r="O41" s="18" t="s">
        <v>100</v>
      </c>
      <c r="P41" s="81"/>
      <c r="Q41" s="111"/>
    </row>
    <row r="42" spans="1:17" ht="19.5" customHeight="1">
      <c r="A42" s="19">
        <v>34</v>
      </c>
      <c r="B42" s="82"/>
      <c r="C42" s="20"/>
      <c r="D42" s="48"/>
      <c r="E42" s="46"/>
      <c r="F42" s="45"/>
      <c r="G42" s="45"/>
      <c r="H42" s="45"/>
      <c r="I42" s="45"/>
      <c r="J42" s="45"/>
      <c r="K42" s="45"/>
      <c r="L42" s="45"/>
      <c r="M42" s="102"/>
      <c r="N42" s="45"/>
      <c r="O42" s="103"/>
      <c r="P42" s="45"/>
      <c r="Q42" s="117"/>
    </row>
    <row r="43" spans="1:17" ht="19.5" customHeight="1">
      <c r="A43" s="19">
        <v>35</v>
      </c>
      <c r="B43" s="82"/>
      <c r="C43" s="20"/>
      <c r="D43" s="48"/>
      <c r="E43" s="46"/>
      <c r="F43" s="45"/>
      <c r="G43" s="45"/>
      <c r="H43" s="45"/>
      <c r="I43" s="45"/>
      <c r="J43" s="45"/>
      <c r="K43" s="45"/>
      <c r="L43" s="45"/>
      <c r="M43" s="45"/>
      <c r="N43" s="102"/>
      <c r="O43" s="45"/>
      <c r="P43" s="102"/>
      <c r="Q43" s="117"/>
    </row>
    <row r="44" spans="1:17" ht="19.5" customHeight="1">
      <c r="A44" s="19">
        <v>36</v>
      </c>
      <c r="B44" s="82"/>
      <c r="C44" s="20"/>
      <c r="D44" s="48"/>
      <c r="E44" s="46"/>
      <c r="F44" s="47"/>
      <c r="G44" s="45"/>
      <c r="H44" s="45"/>
      <c r="I44" s="45"/>
      <c r="J44" s="45"/>
      <c r="K44" s="45"/>
      <c r="L44" s="45"/>
      <c r="M44" s="45"/>
      <c r="N44" s="45"/>
      <c r="O44" s="101"/>
      <c r="P44" s="101"/>
      <c r="Q44" s="117"/>
    </row>
    <row r="45" spans="1:17" ht="19.5" customHeight="1">
      <c r="A45" s="19">
        <v>37</v>
      </c>
      <c r="B45" s="82"/>
      <c r="C45" s="20"/>
      <c r="D45" s="48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102"/>
      <c r="P45" s="45"/>
      <c r="Q45" s="117"/>
    </row>
    <row r="46" spans="1:17" ht="19.5" customHeight="1">
      <c r="A46" s="19">
        <v>38</v>
      </c>
      <c r="B46" s="31"/>
      <c r="C46" s="30"/>
      <c r="D46" s="83"/>
      <c r="E46" s="84" t="s">
        <v>108</v>
      </c>
      <c r="F46" s="85"/>
      <c r="G46" s="85" t="s">
        <v>29</v>
      </c>
      <c r="H46" s="86">
        <v>420</v>
      </c>
      <c r="I46" s="86">
        <v>21</v>
      </c>
      <c r="J46" s="86">
        <v>0</v>
      </c>
      <c r="K46" s="86">
        <v>420</v>
      </c>
      <c r="L46" s="86"/>
      <c r="M46" s="86"/>
      <c r="N46" s="86"/>
      <c r="O46" s="86"/>
      <c r="P46" s="104"/>
      <c r="Q46" s="118" t="s">
        <v>127</v>
      </c>
    </row>
    <row r="47" spans="1:17" ht="19.5" customHeight="1">
      <c r="A47" s="87" t="s">
        <v>72</v>
      </c>
      <c r="B47" s="88"/>
      <c r="C47" s="88"/>
      <c r="D47" s="88"/>
      <c r="E47" s="88"/>
      <c r="F47" s="88"/>
      <c r="G47" s="89"/>
      <c r="H47" s="90">
        <f>SUM(H41:H46)</f>
        <v>510</v>
      </c>
      <c r="I47" s="90">
        <f aca="true" t="shared" si="3" ref="I47:P47">SUM(I41:I46)</f>
        <v>27</v>
      </c>
      <c r="J47" s="90">
        <f t="shared" si="3"/>
        <v>0</v>
      </c>
      <c r="K47" s="90">
        <f t="shared" si="3"/>
        <v>510</v>
      </c>
      <c r="L47" s="90">
        <f t="shared" si="3"/>
        <v>0</v>
      </c>
      <c r="M47" s="90">
        <f t="shared" si="3"/>
        <v>0</v>
      </c>
      <c r="N47" s="90">
        <f t="shared" si="3"/>
        <v>0</v>
      </c>
      <c r="O47" s="90">
        <f t="shared" si="3"/>
        <v>0</v>
      </c>
      <c r="P47" s="90">
        <f t="shared" si="3"/>
        <v>0</v>
      </c>
      <c r="Q47" s="126"/>
    </row>
    <row r="48" spans="1:17" ht="21" customHeight="1">
      <c r="A48" s="14">
        <v>39</v>
      </c>
      <c r="B48" s="79" t="s">
        <v>128</v>
      </c>
      <c r="C48" s="15" t="s">
        <v>109</v>
      </c>
      <c r="D48" s="18"/>
      <c r="E48" s="80"/>
      <c r="F48" s="18"/>
      <c r="G48" s="18"/>
      <c r="H48" s="18"/>
      <c r="I48" s="18"/>
      <c r="J48" s="18"/>
      <c r="K48" s="105"/>
      <c r="L48" s="18"/>
      <c r="M48" s="18"/>
      <c r="N48" s="18"/>
      <c r="O48" s="18"/>
      <c r="P48" s="18"/>
      <c r="Q48" s="111"/>
    </row>
    <row r="49" spans="1:17" ht="21" customHeight="1">
      <c r="A49" s="19">
        <v>40</v>
      </c>
      <c r="B49" s="82"/>
      <c r="C49" s="20"/>
      <c r="D49" s="48"/>
      <c r="E49" s="17"/>
      <c r="F49" s="16"/>
      <c r="G49" s="16"/>
      <c r="H49" s="16"/>
      <c r="I49" s="16"/>
      <c r="J49" s="16"/>
      <c r="K49" s="106"/>
      <c r="L49" s="16"/>
      <c r="M49" s="16"/>
      <c r="N49" s="16"/>
      <c r="O49" s="16"/>
      <c r="P49" s="16"/>
      <c r="Q49" s="112"/>
    </row>
    <row r="50" spans="1:17" ht="21" customHeight="1">
      <c r="A50" s="91">
        <v>41</v>
      </c>
      <c r="B50" s="82"/>
      <c r="C50" s="28"/>
      <c r="D50" s="92"/>
      <c r="E50" s="33"/>
      <c r="F50" s="34"/>
      <c r="G50" s="34"/>
      <c r="H50" s="34"/>
      <c r="I50" s="34"/>
      <c r="J50" s="34"/>
      <c r="K50" s="107"/>
      <c r="L50" s="34"/>
      <c r="M50" s="34"/>
      <c r="N50" s="34"/>
      <c r="O50" s="34"/>
      <c r="P50" s="34"/>
      <c r="Q50" s="114"/>
    </row>
    <row r="51" spans="1:17" ht="19.5" customHeight="1">
      <c r="A51" s="87" t="s">
        <v>72</v>
      </c>
      <c r="B51" s="88"/>
      <c r="C51" s="88"/>
      <c r="D51" s="88"/>
      <c r="E51" s="88"/>
      <c r="F51" s="88"/>
      <c r="G51" s="89"/>
      <c r="H51" s="90">
        <f>SUM(H48:H50)</f>
        <v>0</v>
      </c>
      <c r="I51" s="90">
        <f aca="true" t="shared" si="4" ref="I51:P51">SUM(I48:I50)</f>
        <v>0</v>
      </c>
      <c r="J51" s="90">
        <f t="shared" si="4"/>
        <v>0</v>
      </c>
      <c r="K51" s="90">
        <f t="shared" si="4"/>
        <v>0</v>
      </c>
      <c r="L51" s="90">
        <f t="shared" si="4"/>
        <v>0</v>
      </c>
      <c r="M51" s="90">
        <f t="shared" si="4"/>
        <v>0</v>
      </c>
      <c r="N51" s="90">
        <f t="shared" si="4"/>
        <v>0</v>
      </c>
      <c r="O51" s="90">
        <f t="shared" si="4"/>
        <v>0</v>
      </c>
      <c r="P51" s="90">
        <f t="shared" si="4"/>
        <v>0</v>
      </c>
      <c r="Q51" s="126"/>
    </row>
    <row r="52" spans="1:17" ht="19.5" customHeight="1">
      <c r="A52" s="35" t="s">
        <v>52</v>
      </c>
      <c r="B52" s="36"/>
      <c r="C52" s="36"/>
      <c r="D52" s="36"/>
      <c r="E52" s="36"/>
      <c r="F52" s="36"/>
      <c r="G52" s="37"/>
      <c r="H52" s="93">
        <f aca="true" t="shared" si="5" ref="H52:P52">H26+H33+H40+H47+H51</f>
        <v>510</v>
      </c>
      <c r="I52" s="93">
        <f t="shared" si="5"/>
        <v>27</v>
      </c>
      <c r="J52" s="93">
        <f t="shared" si="5"/>
        <v>0</v>
      </c>
      <c r="K52" s="93">
        <f t="shared" si="5"/>
        <v>510</v>
      </c>
      <c r="L52" s="93">
        <f t="shared" si="5"/>
        <v>0</v>
      </c>
      <c r="M52" s="93">
        <f t="shared" si="5"/>
        <v>0</v>
      </c>
      <c r="N52" s="93">
        <f t="shared" si="5"/>
        <v>0</v>
      </c>
      <c r="O52" s="93">
        <f t="shared" si="5"/>
        <v>0</v>
      </c>
      <c r="P52" s="93">
        <f t="shared" si="5"/>
        <v>0</v>
      </c>
      <c r="Q52" s="127"/>
    </row>
    <row r="53" spans="1:17" ht="19.5" customHeight="1">
      <c r="A53" s="94" t="s">
        <v>117</v>
      </c>
      <c r="B53" s="95"/>
      <c r="C53" s="95"/>
      <c r="D53" s="95"/>
      <c r="E53" s="95"/>
      <c r="F53" s="95"/>
      <c r="G53" s="96"/>
      <c r="H53" s="97">
        <f aca="true" t="shared" si="6" ref="H53:P53">H16+H52</f>
        <v>1127</v>
      </c>
      <c r="I53" s="97">
        <f t="shared" si="6"/>
        <v>62</v>
      </c>
      <c r="J53" s="97">
        <f t="shared" si="6"/>
        <v>297</v>
      </c>
      <c r="K53" s="97">
        <f t="shared" si="6"/>
        <v>830</v>
      </c>
      <c r="L53" s="97">
        <f t="shared" si="6"/>
        <v>11</v>
      </c>
      <c r="M53" s="97">
        <f t="shared" si="6"/>
        <v>11</v>
      </c>
      <c r="N53" s="97">
        <f t="shared" si="6"/>
        <v>4</v>
      </c>
      <c r="O53" s="97">
        <f t="shared" si="6"/>
        <v>2</v>
      </c>
      <c r="P53" s="97">
        <f t="shared" si="6"/>
        <v>0</v>
      </c>
      <c r="Q53" s="128"/>
    </row>
  </sheetData>
  <sheetProtection/>
  <mergeCells count="33">
    <mergeCell ref="J2:K2"/>
    <mergeCell ref="L2:Q2"/>
    <mergeCell ref="A16:G16"/>
    <mergeCell ref="A26:G26"/>
    <mergeCell ref="A33:G33"/>
    <mergeCell ref="A40:G40"/>
    <mergeCell ref="A47:G47"/>
    <mergeCell ref="A51:G51"/>
    <mergeCell ref="A52:G52"/>
    <mergeCell ref="A53:G53"/>
    <mergeCell ref="A2:A4"/>
    <mergeCell ref="B2:B4"/>
    <mergeCell ref="B5:B15"/>
    <mergeCell ref="B17:B25"/>
    <mergeCell ref="B27:B32"/>
    <mergeCell ref="B34:B39"/>
    <mergeCell ref="B41:B46"/>
    <mergeCell ref="B48:B50"/>
    <mergeCell ref="C2:C4"/>
    <mergeCell ref="C5:C14"/>
    <mergeCell ref="C17:C25"/>
    <mergeCell ref="C27:C32"/>
    <mergeCell ref="C34:C39"/>
    <mergeCell ref="C41:C46"/>
    <mergeCell ref="C48:C50"/>
    <mergeCell ref="D2:D4"/>
    <mergeCell ref="E2:E4"/>
    <mergeCell ref="F2:F4"/>
    <mergeCell ref="G2:G4"/>
    <mergeCell ref="H2:H4"/>
    <mergeCell ref="I2:I4"/>
    <mergeCell ref="J3:J4"/>
    <mergeCell ref="K3:K4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2017-10-13T05:59:49Z</cp:lastPrinted>
  <dcterms:created xsi:type="dcterms:W3CDTF">2011-03-29T02:22:25Z</dcterms:created>
  <dcterms:modified xsi:type="dcterms:W3CDTF">2017-10-13T06:27:34Z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